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גיליון1" sheetId="1" r:id="rId1"/>
    <sheet name="שער הדולר" sheetId="3" r:id="rId2"/>
    <sheet name="מחיר אונקיית כסף" sheetId="4" r:id="rId3"/>
    <sheet name="שעת עדכון אחרון" sheetId="5" r:id="rId4"/>
  </sheets>
  <definedNames>
    <definedName name="_ftn1" localSheetId="0">גיליון1!$A$219</definedName>
    <definedName name="_ftn10" localSheetId="0">גיליון1!$A$233</definedName>
    <definedName name="_ftn11" localSheetId="0">גיליון1!$A$234</definedName>
    <definedName name="_ftn12" localSheetId="0">גיליון1!$A$235</definedName>
    <definedName name="_ftn13" localSheetId="0">גיליון1!$A$236</definedName>
    <definedName name="_ftn14" localSheetId="0">גיליון1!$A$237</definedName>
    <definedName name="_ftn15" localSheetId="0">גיליון1!$A$238</definedName>
    <definedName name="_ftn16" localSheetId="0">גיליון1!$A$239</definedName>
    <definedName name="_ftn17" localSheetId="0">גיליון1!$A$240</definedName>
    <definedName name="_ftn18" localSheetId="0">גיליון1!$A$242</definedName>
    <definedName name="_ftn2" localSheetId="0">גיליון1!$A$220</definedName>
    <definedName name="_ftn3" localSheetId="0">גיליון1!$A$221</definedName>
    <definedName name="_ftn4" localSheetId="0">גיליון1!$A$227</definedName>
    <definedName name="_ftn5" localSheetId="0">גיליון1!$A$228</definedName>
    <definedName name="_ftn6" localSheetId="0">גיליון1!$A$229</definedName>
    <definedName name="_ftn7" localSheetId="0">גיליון1!$A$230</definedName>
    <definedName name="_ftn8" localSheetId="0">גיליון1!$A$231</definedName>
    <definedName name="_ftn9" localSheetId="0">גיליון1!$A$232</definedName>
    <definedName name="_ftnref1" localSheetId="0">גיליון1!$A$113</definedName>
    <definedName name="_ftnref10" localSheetId="0">גיליון1!$A$144</definedName>
    <definedName name="_ftnref11" localSheetId="0">גיליון1!$A$151</definedName>
    <definedName name="_ftnref14" localSheetId="0">גיליון1!$A$161</definedName>
    <definedName name="_ftnref15" localSheetId="0">גיליון1!$A$163</definedName>
    <definedName name="_ftnref16" localSheetId="0">גיליון1!$A$175</definedName>
    <definedName name="_ftnref17" localSheetId="0">גיליון1!$A$176</definedName>
    <definedName name="_ftnref18" localSheetId="0">גיליון1!$A$216</definedName>
    <definedName name="_ftnref2" localSheetId="0">גיליון1!$A$114</definedName>
    <definedName name="_ftnref3" localSheetId="0">גיליון1!$A$115</definedName>
    <definedName name="_ftnref4" localSheetId="0">גיליון1!$A$120</definedName>
    <definedName name="_ftnref7" localSheetId="0">גיליון1!$A$132</definedName>
    <definedName name="_ftnref8" localSheetId="0">גיליון1!$A$135</definedName>
    <definedName name="_ftnref9" localSheetId="0">גיליון1!$A$137</definedName>
    <definedName name="Default" localSheetId="1">'שער הדולר'!$A$1:$F$128</definedName>
    <definedName name="he" localSheetId="3">'שעת עדכון אחרון'!$A$1:$A$228</definedName>
    <definedName name="livesilver" localSheetId="2">'מחיר אונקיית כסף'!$A$1:$C$296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37" i="4" l="1"/>
  <c r="C45" i="1" l="1"/>
  <c r="H23" i="1" l="1"/>
  <c r="G23" i="1"/>
  <c r="A300" i="4" l="1"/>
  <c r="C44" i="1" s="1"/>
  <c r="C46" i="1" s="1"/>
  <c r="A135" i="3"/>
  <c r="C47" i="1" l="1"/>
  <c r="C52" i="1"/>
  <c r="G52" i="1"/>
  <c r="C54" i="1" l="1"/>
  <c r="C53" i="1"/>
  <c r="G53" i="1"/>
  <c r="G54" i="1"/>
  <c r="G55" i="1" s="1"/>
  <c r="B30" i="1" s="1"/>
  <c r="G60" i="1"/>
  <c r="C60" i="1"/>
  <c r="G66" i="1"/>
  <c r="C66" i="1"/>
  <c r="C62" i="1" l="1"/>
  <c r="C61" i="1"/>
  <c r="C63" i="1" s="1"/>
  <c r="F36" i="1" s="1"/>
  <c r="I36" i="1" s="1"/>
  <c r="C68" i="1"/>
  <c r="C67" i="1"/>
  <c r="G68" i="1"/>
  <c r="G67" i="1"/>
  <c r="G69" i="1" s="1"/>
  <c r="F27" i="1" s="1"/>
  <c r="I27" i="1" s="1"/>
  <c r="G61" i="1"/>
  <c r="G63" i="1" s="1"/>
  <c r="F30" i="1" s="1"/>
  <c r="I30" i="1" s="1"/>
  <c r="G62" i="1"/>
  <c r="C55" i="1"/>
  <c r="B27" i="1" s="1"/>
  <c r="C69" i="1" l="1"/>
  <c r="F33" i="1" s="1"/>
  <c r="I33" i="1" s="1"/>
</calcChain>
</file>

<file path=xl/connections.xml><?xml version="1.0" encoding="utf-8"?>
<connections xmlns="http://schemas.openxmlformats.org/spreadsheetml/2006/main">
  <connection id="1" name="חיבור" type="4" refreshedVersion="4" background="1" refreshOnLoad="1" saveData="1">
    <webPr sourceData="1" parsePre="1" consecutive="1" xl2000="1" url="https://www.boi.org.il/he/Markets/ExchangeRates/Pages/Default.aspx"/>
  </connection>
  <connection id="2" name="חיבור1" type="4" refreshedVersion="4" background="1" refreshOnLoad="1" saveData="1">
    <webPr sourceData="1" parsePre="1" consecutive="1" xl2000="1" url="https://www.kitco.com/charts/livesilver.html"/>
  </connection>
  <connection id="3" name="חיבור2" type="4" refreshedVersion="4" background="1" refreshOnLoad="1" saveData="1">
    <webPr sourceData="1" parsePre="1" consecutive="1" xl2000="1" url="https://clock.onlinealarmkur.com/he"/>
  </connection>
</connections>
</file>

<file path=xl/sharedStrings.xml><?xml version="1.0" encoding="utf-8"?>
<sst xmlns="http://schemas.openxmlformats.org/spreadsheetml/2006/main" count="660" uniqueCount="501">
  <si>
    <t>שיעור פרוטה</t>
  </si>
  <si>
    <t>מחיר אונקיה בדולרים</t>
  </si>
  <si>
    <t>שער הדולר לעומת שקל</t>
  </si>
  <si>
    <t>בשקלים</t>
  </si>
  <si>
    <t>₪</t>
  </si>
  <si>
    <t>מחיר גרם כסף בשקלים</t>
  </si>
  <si>
    <t>שיעור פרוטה לבירור המדוקדק</t>
  </si>
  <si>
    <t>תוספת מע''מ (17%)</t>
  </si>
  <si>
    <t>תוספת מחיר קמעונאי (21%)</t>
  </si>
  <si>
    <t>סה"כ בתוספת שניהם</t>
  </si>
  <si>
    <t>שיעור פדיון הבן</t>
  </si>
  <si>
    <t>שיטת ארצות אשכנז, 75 גרם</t>
  </si>
  <si>
    <t>שיטת הגר''ח נאה 96 גרם</t>
  </si>
  <si>
    <t>שיטת ארצות ספרד 85 גרם</t>
  </si>
  <si>
    <t>המנהג כיום 'לעגל' ל-100 גרם</t>
  </si>
  <si>
    <t>Kitco Metals Inc.</t>
  </si>
  <si>
    <t>Buy/Sell Gold and Silver Bullion Coins and Bars</t>
  </si>
  <si>
    <t>Premium Login Sign Up Refresh Page</t>
  </si>
  <si>
    <t>&gt;</t>
  </si>
  <si>
    <t>Home</t>
  </si>
  <si>
    <t xml:space="preserve">Buy/Sell Gold &amp; SilverBullion Coins and Bars </t>
  </si>
  <si>
    <t>Online Store</t>
  </si>
  <si>
    <t>Buy Gold &amp; Silver Great Deals! Cool and Collectible Gold Gold Coins Gold Bars Silver Silver Coins Silver Rounds Silver Bars Platinum Platinum Coins Platinum Bars Palladium Rhodium Bullion Mints Kitco Pool</t>
  </si>
  <si>
    <t>Promotional Emails Sign Up</t>
  </si>
  <si>
    <t>Sell Gold &amp; Silver Coins and Bars Rhodium Products Kitco Pool Refining and Scrap</t>
  </si>
  <si>
    <t>Storage Programs</t>
  </si>
  <si>
    <t>Kitco Allocated Storage Programs IRA/RSP</t>
  </si>
  <si>
    <t>VaultChain™</t>
  </si>
  <si>
    <t>GOLD SILVER</t>
  </si>
  <si>
    <t>Refining Services Jeweler Resources Reference Tables Refining and Scrap</t>
  </si>
  <si>
    <t>Customer Service</t>
  </si>
  <si>
    <t>Contact Us Shipping and Insurance Payments and Cancellations Business Hours Retail Store Location Feedback FAQs</t>
  </si>
  <si>
    <t>My Kitco Account</t>
  </si>
  <si>
    <t>Open an Account Activate Online Profile Check Transaction Status Reset Password</t>
  </si>
  <si>
    <t>MENE24k Investment Jewelry</t>
  </si>
  <si>
    <t>All Metal Quotes</t>
  </si>
  <si>
    <t>London Fix Prices</t>
  </si>
  <si>
    <t>Shanghai Gold Fix</t>
  </si>
  <si>
    <t>Precious Metals Prices Today</t>
  </si>
  <si>
    <t>Gold Price Today</t>
  </si>
  <si>
    <t>Silver Price Today</t>
  </si>
  <si>
    <t>Platinum Price Today</t>
  </si>
  <si>
    <t>Palladium Price Today</t>
  </si>
  <si>
    <t>Precious Metals Quotes by Currency</t>
  </si>
  <si>
    <t>Metal Futures</t>
  </si>
  <si>
    <t>Kitco Silver</t>
  </si>
  <si>
    <t>Base Metals</t>
  </si>
  <si>
    <t>Strategic Metals</t>
  </si>
  <si>
    <t>Text Quotes</t>
  </si>
  <si>
    <t>Free Web Quote Banners</t>
  </si>
  <si>
    <t>New Mining Page</t>
  </si>
  <si>
    <t>Charts &amp; Data</t>
  </si>
  <si>
    <t>Live Charts</t>
  </si>
  <si>
    <t>Gold Silver Platinum Palladium Rhodium</t>
  </si>
  <si>
    <t>Technical Charts</t>
  </si>
  <si>
    <t>Gold Silver Platinum Palladium</t>
  </si>
  <si>
    <t>Free Charts on your Web Site</t>
  </si>
  <si>
    <t>Historical Charts &amp; Data</t>
  </si>
  <si>
    <t>Gold Silver Platinum Palladium Rhodium London Fix Prices</t>
  </si>
  <si>
    <t>Market Fundementals</t>
  </si>
  <si>
    <t>Gold Silver</t>
  </si>
  <si>
    <t>Interactive Charts</t>
  </si>
  <si>
    <t>Precious Metals</t>
  </si>
  <si>
    <t>Aluminum Copper Nickel Lead Zinc</t>
  </si>
  <si>
    <t>Currency Exchange Rates</t>
  </si>
  <si>
    <t>AUD BRL CAD CHF CNY EUR GBP</t>
  </si>
  <si>
    <t>HKD INR JPY MXN RUB ZAR</t>
  </si>
  <si>
    <t>Markets</t>
  </si>
  <si>
    <t>Market Overviews</t>
  </si>
  <si>
    <t>Dow Nasqad S&amp;P 500 Gold VIX Most Active Stocks</t>
  </si>
  <si>
    <t>Forex Major Rates</t>
  </si>
  <si>
    <t>Currency Converter Currency Cross Rates</t>
  </si>
  <si>
    <t>Kitco Gold Index</t>
  </si>
  <si>
    <t>Mining</t>
  </si>
  <si>
    <t>Gold Silver Iron Base Metals Non-Ferrous</t>
  </si>
  <si>
    <t>Cryptocurrency</t>
  </si>
  <si>
    <t>Bitcoin Ethereum Litecoin Monero Ripple Dash Zcash Peercoin Namecoin</t>
  </si>
  <si>
    <t>Metals</t>
  </si>
  <si>
    <t>Futures</t>
  </si>
  <si>
    <t>Metals Energies Grains Indices Softs Meats Rates Currencies</t>
  </si>
  <si>
    <t>Stocks Gainers &amp; Losers</t>
  </si>
  <si>
    <t>Search Stocks</t>
  </si>
  <si>
    <t>News</t>
  </si>
  <si>
    <t>Kitco Latest News</t>
  </si>
  <si>
    <t>AM-PM Roundup Market Nuggets Mining Minutes News Bites</t>
  </si>
  <si>
    <t>More News</t>
  </si>
  <si>
    <t>RSS</t>
  </si>
  <si>
    <t>Exclusive Features</t>
  </si>
  <si>
    <t>Gold Surveys Gold Outlook Interviews Focus</t>
  </si>
  <si>
    <t>Off The Wire</t>
  </si>
  <si>
    <t>About Kitco News</t>
  </si>
  <si>
    <t>Shows</t>
  </si>
  <si>
    <t>For Pete's Sake Tech Speaking Gold Game Film Chart This Kitco News Outlook 2021</t>
  </si>
  <si>
    <t>Weekly Newsletter Sign Up</t>
  </si>
  <si>
    <t>Search News</t>
  </si>
  <si>
    <t>Commentaries</t>
  </si>
  <si>
    <t>Analysis</t>
  </si>
  <si>
    <t>Analytical Charts - Jim Wyckoff Where are the Stops - Jim Wyckoff Forex Charts - Jim Wyckoff Market Analysis - Kira Brecht Hawaii Six O - Gary Wagner</t>
  </si>
  <si>
    <t>Opinion with Peter Hug</t>
  </si>
  <si>
    <t>Commentator's Corner</t>
  </si>
  <si>
    <t>Contributed Commentaries</t>
  </si>
  <si>
    <t>Kitco Metal Insiders</t>
  </si>
  <si>
    <t>Mining News</t>
  </si>
  <si>
    <t>Mining by Sector</t>
  </si>
  <si>
    <t>Gold Sector Silver Sector Iron Sector Base-Metals Sector Non-Ferrous Sector</t>
  </si>
  <si>
    <t>Metals Futures</t>
  </si>
  <si>
    <t>Latest Press Releases</t>
  </si>
  <si>
    <t>Kitco Gibson Capital</t>
  </si>
  <si>
    <t>Mining Stock Indices</t>
  </si>
  <si>
    <t>XAU NYSE Arca Gold BUGS JSE Gold TSX Gold</t>
  </si>
  <si>
    <t>Gold Forum</t>
  </si>
  <si>
    <t>Gold Forum Login FAQ Today's Posts Membership Rules</t>
  </si>
  <si>
    <t>Mobile Apps</t>
  </si>
  <si>
    <t>Kitco Applications</t>
  </si>
  <si>
    <t>Our applications are powerful, easy-to-use and available on all devices.</t>
  </si>
  <si>
    <t>Gold Live! iOS Gold Live! Android Gold Live! Android Widget Gold Live! Desktop Windows Taskbar</t>
  </si>
  <si>
    <t>Market Alerts</t>
  </si>
  <si>
    <t>Free tool to help with gold and silver buying and selling decisions</t>
  </si>
  <si>
    <t>My Alerts Account Open an Account</t>
  </si>
  <si>
    <t>ScrapIt!</t>
  </si>
  <si>
    <t>Real-time gold scrap value calculator for professionals</t>
  </si>
  <si>
    <t>iPhone Android Web</t>
  </si>
  <si>
    <t>Metalynx</t>
  </si>
  <si>
    <t>Calculate precious metal dimensions, weights and purity</t>
  </si>
  <si>
    <t>iPhone Android</t>
  </si>
  <si>
    <t>Jeweler Resources</t>
  </si>
  <si>
    <t>Refining Services</t>
  </si>
  <si>
    <t>Reference Tables</t>
  </si>
  <si>
    <t>Melting Points DWT/Oz/Gram Conversion Gauge/Inch/mm Conversion Weight Comparison</t>
  </si>
  <si>
    <t>Real-time gold scrape value calculator for professionals</t>
  </si>
  <si>
    <t>About</t>
  </si>
  <si>
    <t>About Kitco</t>
  </si>
  <si>
    <t>Who We Are What We Do Careers Media Center Contact Us Feedback</t>
  </si>
  <si>
    <t>Advertise With Us</t>
  </si>
  <si>
    <t>Sitemap</t>
  </si>
  <si>
    <t>Premium Login Sign Up</t>
  </si>
  <si>
    <t>Favorites:</t>
  </si>
  <si>
    <t xml:space="preserve">EDIT </t>
  </si>
  <si>
    <t>You are in</t>
  </si>
  <si>
    <t xml:space="preserve">| </t>
  </si>
  <si>
    <t>Mobile Desktop</t>
  </si>
  <si>
    <t>Market Indices</t>
  </si>
  <si>
    <t>U.S.</t>
  </si>
  <si>
    <t>EUROPE</t>
  </si>
  <si>
    <t>ASIA</t>
  </si>
  <si>
    <t>DJIA</t>
  </si>
  <si>
    <t>S&amp;P 500</t>
  </si>
  <si>
    <t>NASDAQ</t>
  </si>
  <si>
    <t>STOXX 50</t>
  </si>
  <si>
    <t>FTSE 100</t>
  </si>
  <si>
    <t>DAX</t>
  </si>
  <si>
    <t>NIKKEI</t>
  </si>
  <si>
    <t>HANG SENG</t>
  </si>
  <si>
    <t>S&amp;P/ASX 200</t>
  </si>
  <si>
    <t>Index data delayed 10 min.</t>
  </si>
  <si>
    <t>Historical London Fix</t>
  </si>
  <si>
    <t>All Metals</t>
  </si>
  <si>
    <t>Historical Charts</t>
  </si>
  <si>
    <t>Market Fundamentals</t>
  </si>
  <si>
    <t>Current Lease Rates</t>
  </si>
  <si>
    <t>All Metals Gold (small) Gold (detailed) Silver (small) Silver (detailed) Platinum Palladium</t>
  </si>
  <si>
    <t>Historical Silver Price</t>
  </si>
  <si>
    <t>Performance in USD</t>
  </si>
  <si>
    <t>Period</t>
  </si>
  <si>
    <t>Change ($)</t>
  </si>
  <si>
    <t>Change %</t>
  </si>
  <si>
    <t>30 Days</t>
  </si>
  <si>
    <t>6 Months</t>
  </si>
  <si>
    <t>1 Year</t>
  </si>
  <si>
    <t>5 Years</t>
  </si>
  <si>
    <t>Since 2000</t>
  </si>
  <si>
    <t xml:space="preserve">Live Silver Price </t>
  </si>
  <si>
    <t>US Dollar</t>
  </si>
  <si>
    <t>Australian Dollar</t>
  </si>
  <si>
    <t>Canadian Dollar</t>
  </si>
  <si>
    <t>Euro</t>
  </si>
  <si>
    <t>British Pound</t>
  </si>
  <si>
    <t>Japanese Yen</t>
  </si>
  <si>
    <t>Swiss Franc</t>
  </si>
  <si>
    <t>Chinese Yuan</t>
  </si>
  <si>
    <t>Hong Kong Dollar</t>
  </si>
  <si>
    <t>Brazilian Real</t>
  </si>
  <si>
    <t>Indian Rupee</t>
  </si>
  <si>
    <t>Mexican Peso</t>
  </si>
  <si>
    <t>Russian Ruble</t>
  </si>
  <si>
    <t>S. African Rand</t>
  </si>
  <si>
    <t>Gold News</t>
  </si>
  <si>
    <t>Video News</t>
  </si>
  <si>
    <t>Gold Futures</t>
  </si>
  <si>
    <t>Interactive Chart</t>
  </si>
  <si>
    <t>Press the "Refresh" button on your browser while holding down the &lt;ctrl&gt; key to refresh this page Live 24 hours silver chart [Kitco Inc.]Glossary</t>
  </si>
  <si>
    <t>Printer Friendly Version</t>
  </si>
  <si>
    <t>Live New York Silver Chart [Kitco Inc.]</t>
  </si>
  <si>
    <t>Click to Enlarge</t>
  </si>
  <si>
    <t>HISTORICAL DAILY SILVER CHARTS</t>
  </si>
  <si>
    <t>Historical Gold Price</t>
  </si>
  <si>
    <t>Redistribution Notice: Kitco charts may be reproduced and redistributed in any print or electronic form provided that "www.kitco.com" is indicated as the source.</t>
  </si>
  <si>
    <t>Kitco</t>
  </si>
  <si>
    <t>Home All Metal Quotes Charts &amp; Data Markets News Commentaries Mining</t>
  </si>
  <si>
    <t>Connect</t>
  </si>
  <si>
    <t>About Us Kitco Media Careers Contact Us Advertise With Us</t>
  </si>
  <si>
    <t>Tools</t>
  </si>
  <si>
    <t xml:space="preserve">Kitco Gold Index Interactive Gold Chart Bitcoin in USD Currency Converter ScrapIt! Mobile Application Site Map Online Store Be Informed of our special offers, alerts and news. sign up </t>
  </si>
  <si>
    <t>We appreciate your feedback.</t>
  </si>
  <si>
    <t>Submit</t>
  </si>
  <si>
    <t>Android, iPhone Kitco appsVisit Kitco Mobile Apps</t>
  </si>
  <si>
    <t>How can we help you? 1 877 775-4826</t>
  </si>
  <si>
    <t>Drop us a line info@kitco.com</t>
  </si>
  <si>
    <t>App StoreGoogle Play</t>
  </si>
  <si>
    <t>Website Terms of Use | Terms &amp; Conditions Privacy Policy</t>
  </si>
  <si>
    <t>לפי מנהג העולם לשער ב-100 גרם כסף</t>
  </si>
  <si>
    <t>לשיעור המדוקדק</t>
  </si>
  <si>
    <t>שיטת ארצות אשכנז, 75, גרם</t>
  </si>
  <si>
    <t>שיטת ארצות ספרד, 85 גרם</t>
  </si>
  <si>
    <t>שיטת הגר''ח נאה, 96 גרם</t>
  </si>
  <si>
    <t>הפירוט החשבונאי</t>
  </si>
  <si>
    <t>יסודות החישוב</t>
  </si>
  <si>
    <t>המספרים מתעדכנים באופן אוטומטי, אם המחשב מחובר למרשתת</t>
  </si>
  <si>
    <t>מתעדכן אוטומטי, בעת פתיחת הקובץ, אם המחשב מחובר למרשתת</t>
  </si>
  <si>
    <t>באם אינו מחובר, הנתונים המופיעים כאן הינם מעודכנים לתאריך העדכון האחרון שבוצע ב:</t>
  </si>
  <si>
    <t>ביאור הדברים בהרחבה ניתן לקרוא כאן</t>
  </si>
  <si>
    <t>×</t>
  </si>
  <si>
    <t>עברית</t>
  </si>
  <si>
    <t xml:space="preserve">Bahasa Indonesia </t>
  </si>
  <si>
    <t xml:space="preserve">Čeština </t>
  </si>
  <si>
    <t xml:space="preserve">Dansk </t>
  </si>
  <si>
    <t xml:space="preserve">Deutsch </t>
  </si>
  <si>
    <t xml:space="preserve">Eesti </t>
  </si>
  <si>
    <t xml:space="preserve">English </t>
  </si>
  <si>
    <t xml:space="preserve">Español </t>
  </si>
  <si>
    <t xml:space="preserve">Français </t>
  </si>
  <si>
    <t xml:space="preserve">Hrvatski </t>
  </si>
  <si>
    <t xml:space="preserve">Latviešu </t>
  </si>
  <si>
    <t xml:space="preserve">Lietuvių </t>
  </si>
  <si>
    <t xml:space="preserve">Magyar </t>
  </si>
  <si>
    <t xml:space="preserve">Norsk Bokmål </t>
  </si>
  <si>
    <t xml:space="preserve">Italiano </t>
  </si>
  <si>
    <t xml:space="preserve">Nederlands </t>
  </si>
  <si>
    <t xml:space="preserve">Polski </t>
  </si>
  <si>
    <t xml:space="preserve">Português </t>
  </si>
  <si>
    <t xml:space="preserve">Română </t>
  </si>
  <si>
    <t xml:space="preserve">Slovenčina </t>
  </si>
  <si>
    <t xml:space="preserve">Slovenščina </t>
  </si>
  <si>
    <t xml:space="preserve">Srpski </t>
  </si>
  <si>
    <t xml:space="preserve">Suomi </t>
  </si>
  <si>
    <t xml:space="preserve">Svenska </t>
  </si>
  <si>
    <t xml:space="preserve">Tiếng Việt </t>
  </si>
  <si>
    <t xml:space="preserve">Türkçe </t>
  </si>
  <si>
    <t xml:space="preserve">ελληνικά </t>
  </si>
  <si>
    <t xml:space="preserve">Български </t>
  </si>
  <si>
    <t xml:space="preserve">русский </t>
  </si>
  <si>
    <t xml:space="preserve">Українська </t>
  </si>
  <si>
    <t xml:space="preserve">עברית </t>
  </si>
  <si>
    <t xml:space="preserve">العربية </t>
  </si>
  <si>
    <t xml:space="preserve">ภาษาไทย </t>
  </si>
  <si>
    <t xml:space="preserve">한국어 </t>
  </si>
  <si>
    <t xml:space="preserve">中文(台灣) </t>
  </si>
  <si>
    <t xml:space="preserve">中文(简体) </t>
  </si>
  <si>
    <t xml:space="preserve">日本語 </t>
  </si>
  <si>
    <t>שעון אונליין</t>
  </si>
  <si>
    <t>מסך מלא I</t>
  </si>
  <si>
    <t>מסך מלא II</t>
  </si>
  <si>
    <t>מה השעה עכשיו?</t>
  </si>
  <si>
    <t>🌐שעון עולמי</t>
  </si>
  <si>
    <t>🇮🇱תל אביב-יפו</t>
  </si>
  <si>
    <t>🏴󠁧󠁢󠁳󠁣󠁴󠁿אדינבורו</t>
  </si>
  <si>
    <t>🇳🇴אוסלו</t>
  </si>
  <si>
    <t>🇹🇷איסטנבול</t>
  </si>
  <si>
    <t>🇳🇱אמסטרדם</t>
  </si>
  <si>
    <t>🇵🇾אסונסיון</t>
  </si>
  <si>
    <t>🇬🇷אתונה</t>
  </si>
  <si>
    <t>🇮🇶בגדאד</t>
  </si>
  <si>
    <t>🇦🇷בואנוס איירס</t>
  </si>
  <si>
    <t>🇨🇴בוגוטה</t>
  </si>
  <si>
    <t>🇭🇺בודפשט</t>
  </si>
  <si>
    <t>🇷🇴בוקרשט</t>
  </si>
  <si>
    <t>🇷🇸בלגרד</t>
  </si>
  <si>
    <t>🇹🇭בנגקוק</t>
  </si>
  <si>
    <t>🇸🇰ברטיסלאבה</t>
  </si>
  <si>
    <t>🇩🇪ברלין</t>
  </si>
  <si>
    <t>🇮🇩ג'קרטה</t>
  </si>
  <si>
    <t>🇧🇩דאקה</t>
  </si>
  <si>
    <t>🇮🇪דבלין</t>
  </si>
  <si>
    <t>🇦🇪דובאי</t>
  </si>
  <si>
    <t>🇻🇳האנוי</t>
  </si>
  <si>
    <t>🇨🇺הוואנה</t>
  </si>
  <si>
    <t>🇫🇮הלסינקי</t>
  </si>
  <si>
    <t>🇱🇹וילנה</t>
  </si>
  <si>
    <t>🇦🇹וינה</t>
  </si>
  <si>
    <t>🇳🇿ולינגטון</t>
  </si>
  <si>
    <t>🇵🇱ורשה</t>
  </si>
  <si>
    <t>🇭🇷זאגרב</t>
  </si>
  <si>
    <t>🇹🇼טאיפיי</t>
  </si>
  <si>
    <t>🇪🇪טאלין</t>
  </si>
  <si>
    <t>🇬🇪טביליסי</t>
  </si>
  <si>
    <t>🇮🇷טהראן</t>
  </si>
  <si>
    <t>🇯🇵טוקיו</t>
  </si>
  <si>
    <t>🇨🇦טורונטו</t>
  </si>
  <si>
    <t>🇦🇱טירנה</t>
  </si>
  <si>
    <t>🇧🇴לה פאס</t>
  </si>
  <si>
    <t>🇬🇧לונדון</t>
  </si>
  <si>
    <t>🇺🇸לוס אנג'לס</t>
  </si>
  <si>
    <t>🇸🇮ליובליאנה</t>
  </si>
  <si>
    <t>🇵🇪לימה</t>
  </si>
  <si>
    <t>🇵🇹ליסבון</t>
  </si>
  <si>
    <t>🇪🇸מדריד</t>
  </si>
  <si>
    <t>🇮🇳מומבאי</t>
  </si>
  <si>
    <t>🇺🇾מונטווידאו</t>
  </si>
  <si>
    <t>🇨🇦מונטריאול</t>
  </si>
  <si>
    <t>🇷🇺מוסקבה</t>
  </si>
  <si>
    <t>🇸🇦מכה</t>
  </si>
  <si>
    <t>🇵🇭מנילה</t>
  </si>
  <si>
    <t>🇲🇽מקסיקו סיטי</t>
  </si>
  <si>
    <t>🇺🇸ניו יורק</t>
  </si>
  <si>
    <t>🇧🇬סופיה</t>
  </si>
  <si>
    <t>🇸🇪סטוקהולם</t>
  </si>
  <si>
    <t>🇰🇷סיאול</t>
  </si>
  <si>
    <t>🇦🇺סידני</t>
  </si>
  <si>
    <t>🇸🇬סינגפור</t>
  </si>
  <si>
    <t>🇺🇸סן פרנסיסקו</t>
  </si>
  <si>
    <t>🇩🇴סנטו דומינגו</t>
  </si>
  <si>
    <t>🇨🇱סנטיאגו דה צ'ילה</t>
  </si>
  <si>
    <t>🇫🇷פריז</t>
  </si>
  <si>
    <t>🇪🇬קהיר</t>
  </si>
  <si>
    <t>🇲🇾קואלה לומפור</t>
  </si>
  <si>
    <t>🇩🇰קופנהגן</t>
  </si>
  <si>
    <t>🇲🇦קזבלנקה</t>
  </si>
  <si>
    <t>🇪🇨קיטו</t>
  </si>
  <si>
    <t>🇺🇦קייב</t>
  </si>
  <si>
    <t>🇿🇦קייפטאון</t>
  </si>
  <si>
    <t>🇵🇰קראצ'י</t>
  </si>
  <si>
    <t>🇻🇪קראקס</t>
  </si>
  <si>
    <t>🇮🇹רומא</t>
  </si>
  <si>
    <t>🇱🇻ריגה</t>
  </si>
  <si>
    <t>🇧🇷ריו דה ז'ניירו</t>
  </si>
  <si>
    <t>🇨🇳שאנגחאי</t>
  </si>
  <si>
    <t>להראות יותר</t>
  </si>
  <si>
    <t xml:space="preserve">שעון מעורר אונליין </t>
  </si>
  <si>
    <t xml:space="preserve">טיימר אונליין </t>
  </si>
  <si>
    <t xml:space="preserve">סטופר אונליין </t>
  </si>
  <si>
    <t xml:space="preserve">מדיניות הפרטיות שלנו </t>
  </si>
  <si>
    <t xml:space="preserve">תנאי שימוש </t>
  </si>
  <si>
    <t>הטמעה</t>
  </si>
  <si>
    <t>מודול</t>
  </si>
  <si>
    <t>רוחב</t>
  </si>
  <si>
    <t>גובה</t>
  </si>
  <si>
    <t>שנה</t>
  </si>
  <si>
    <t>חודש</t>
  </si>
  <si>
    <t>יממה</t>
  </si>
  <si>
    <t>שעה</t>
  </si>
  <si>
    <t>דקה</t>
  </si>
  <si>
    <t>שנייה</t>
  </si>
  <si>
    <t>להטביע קוד</t>
  </si>
  <si>
    <t>הועתק!</t>
  </si>
  <si>
    <t>תצוגה מקדימה</t>
  </si>
  <si>
    <t>העתק קוד הטמעה סגור</t>
  </si>
  <si>
    <t xml:space="preserve">שיעור מחצית השקל
</t>
  </si>
  <si>
    <t>מהו השעון המקוון?</t>
  </si>
  <si>
    <t>השעון המקוון הוא שעון דיגיטלי עם שניות, שיכול להציג את השעה הנוכחית ואת התאריך. שעון מסך מלא זה מציג את השעה ובנוסף הוא מציג את השעה הנוכחית ברחבי העולם.</t>
  </si>
  <si>
    <t>כיצד משתמשים בשעון המקוון?</t>
  </si>
  <si>
    <t>שלא בדומה לשעון המעורר המקוון או לטיימר המקוון, אינך צריך לעשות דבר ספציפי בכדי להשתמש בשעון דיגיטלי מקוון זה. עם זאת, אם ברצונך לראות את השעה המדויקת עם שניות במסך מלא, לחץ על "מסך מלא I" כדי לראות את השעה והתאריך במסך מלא, "מסך מלא II" כדי לראות את השעה בלבד במסך מלא.</t>
  </si>
  <si>
    <t>כיצד עובד השעון המקוון?</t>
  </si>
  <si>
    <t>שעון דפדפן זה מציג באופן אוטומטי את הזמן האמיתי בהתבסס על זמן המחשב או הטלפון. הוא משתמש בשעון הסביבה בה הוא מנוהל. לכן, השעה והתאריך המתקבלים הם יחסית לאזור הזמן של המכשיר שלך. במידה והשעון במכשיר שלך אינו מוגדר נכון, הוא יראה זמן לא נכון.</t>
  </si>
  <si>
    <t>Marketing Solutions</t>
  </si>
  <si>
    <t>VaultChain</t>
  </si>
  <si>
    <t>العربية</t>
  </si>
  <si>
    <t>English</t>
  </si>
  <si>
    <t xml:space="preserve">Toggle navigation </t>
  </si>
  <si>
    <t>אודות הבנק</t>
  </si>
  <si>
    <t>שירות לציבור</t>
  </si>
  <si>
    <t>הודעות ופרסומים</t>
  </si>
  <si>
    <t>מדיניות מוניטרית</t>
  </si>
  <si>
    <t>שווקים</t>
  </si>
  <si>
    <t>מחקר</t>
  </si>
  <si>
    <t>סטטיסטיקה</t>
  </si>
  <si>
    <t>הפיקוח על הבנקים</t>
  </si>
  <si>
    <t>מערך התשלומים</t>
  </si>
  <si>
    <t>מערכת נתוני אשראי</t>
  </si>
  <si>
    <t>שטרות ומעות</t>
  </si>
  <si>
    <t>חינוך</t>
  </si>
  <si>
    <t>1.0.0.3</t>
  </si>
  <si>
    <t>כלים מוניטריים</t>
  </si>
  <si>
    <t>חובת הנזילות</t>
  </si>
  <si>
    <t>שערי חליפין יומיים</t>
  </si>
  <si>
    <t>שוק מטבע החוץ</t>
  </si>
  <si>
    <t>דוח יתרות מטבע חוץ</t>
  </si>
  <si>
    <t>הודעות לעתונות</t>
  </si>
  <si>
    <t>דברי הסבר</t>
  </si>
  <si>
    <t>נתונים</t>
  </si>
  <si>
    <t>שוק התלבור</t>
  </si>
  <si>
    <t>הרשם לקבלת עדכונים</t>
  </si>
  <si>
    <t xml:space="preserve">מונחים והגדרות </t>
  </si>
  <si>
    <t xml:space="preserve">שערי חליפין יציגים </t>
  </si>
  <si>
    <t xml:space="preserve">בחירה במטבע ותקופה </t>
  </si>
  <si>
    <t xml:space="preserve">בחירה במטבע ושער חליפין </t>
  </si>
  <si>
    <t xml:space="preserve">חישוב שיעורי שינוי </t>
  </si>
  <si>
    <t xml:space="preserve">המרת מט"ח </t>
  </si>
  <si>
    <t xml:space="preserve">שערים יציגים לתאריך אחרחפש </t>
  </si>
  <si>
    <t xml:space="preserve">הדפס </t>
  </si>
  <si>
    <t>עדכון אחרון: 10/03/2021</t>
  </si>
  <si>
    <t>מטבע</t>
  </si>
  <si>
    <t>היחידה</t>
  </si>
  <si>
    <t>המדינה</t>
  </si>
  <si>
    <t>השער</t>
  </si>
  <si>
    <t>שינוי יומי</t>
  </si>
  <si>
    <t>גרף</t>
  </si>
  <si>
    <t>דולר</t>
  </si>
  <si>
    <t>ארצות הברית</t>
  </si>
  <si>
    <t>0.210%-</t>
  </si>
  <si>
    <t>Graph</t>
  </si>
  <si>
    <t>ליש"ט</t>
  </si>
  <si>
    <t>בריטניה</t>
  </si>
  <si>
    <t>0.165%-</t>
  </si>
  <si>
    <t>ין</t>
  </si>
  <si>
    <t>יפן</t>
  </si>
  <si>
    <t>0.245%-</t>
  </si>
  <si>
    <t>אירו</t>
  </si>
  <si>
    <t>האיחוד המוניטרי האירופי</t>
  </si>
  <si>
    <t>0.320%-</t>
  </si>
  <si>
    <t>אוסטרליה</t>
  </si>
  <si>
    <t>0.394%-</t>
  </si>
  <si>
    <t>קנדה</t>
  </si>
  <si>
    <t>0.640%-</t>
  </si>
  <si>
    <t>כתר</t>
  </si>
  <si>
    <t>דנמרק</t>
  </si>
  <si>
    <t>0.319%-</t>
  </si>
  <si>
    <t>נורווגיה</t>
  </si>
  <si>
    <t>0.280%-</t>
  </si>
  <si>
    <t>רנד</t>
  </si>
  <si>
    <t>דרום אפריקה</t>
  </si>
  <si>
    <t>שוודיה</t>
  </si>
  <si>
    <t>0.256%-</t>
  </si>
  <si>
    <t>פרנק</t>
  </si>
  <si>
    <t>שוויץ</t>
  </si>
  <si>
    <t>0.193%-</t>
  </si>
  <si>
    <t>דינר</t>
  </si>
  <si>
    <t>ירדן שטרי כסף</t>
  </si>
  <si>
    <t>0.213%-</t>
  </si>
  <si>
    <t>לירה</t>
  </si>
  <si>
    <t>לבנון שטרי כסף</t>
  </si>
  <si>
    <t>ללא שינוי</t>
  </si>
  <si>
    <t>מצרים שטרי כסף</t>
  </si>
  <si>
    <t>0.331%-</t>
  </si>
  <si>
    <t>נומינאלי אפקטיבי</t>
  </si>
  <si>
    <t xml:space="preserve">0.232%- </t>
  </si>
  <si>
    <t>בחר מטבע</t>
  </si>
  <si>
    <t>ניתן לבחור עד ששה מטבעות בו-זמנית, באמצעות לחיצה על המקש CTRL</t>
  </si>
  <si>
    <t>אופן הצגת הנתונים</t>
  </si>
  <si>
    <t>htmlאקסלגרף</t>
  </si>
  <si>
    <t>טווח נבחר:</t>
  </si>
  <si>
    <t>מתאריך</t>
  </si>
  <si>
    <t>עד תאריך</t>
  </si>
  <si>
    <t xml:space="preserve">חפש </t>
  </si>
  <si>
    <t>יום העסקים בכל חודש</t>
  </si>
  <si>
    <t>משנת</t>
  </si>
  <si>
    <t>עד שנת</t>
  </si>
  <si>
    <t>חודש אחרון</t>
  </si>
  <si>
    <t>שלושה חודשים אחרונים</t>
  </si>
  <si>
    <t>ששה חודשים אחרונים</t>
  </si>
  <si>
    <t>שנה אחרונה</t>
  </si>
  <si>
    <t>לא נמצאו רשומות לטווח הנבחר</t>
  </si>
  <si>
    <t>בחר שער מטבע</t>
  </si>
  <si>
    <t>.</t>
  </si>
  <si>
    <t>אין תוצאות עבור הערך הנבחר</t>
  </si>
  <si>
    <t>סכום</t>
  </si>
  <si>
    <t>תאריך</t>
  </si>
  <si>
    <t>ממטבע</t>
  </si>
  <si>
    <t>למטבע</t>
  </si>
  <si>
    <t xml:space="preserve">בצע </t>
  </si>
  <si>
    <t>לא נמצאו רשומות לתאריך הנבחר</t>
  </si>
  <si>
    <t>שערי חליפין בקובץ XML​</t>
  </si>
  <si>
    <t>הסבר על קובץ XML של שערי חליפין​</t>
  </si>
  <si>
    <t>לקובץ שערי חליפין יומיים​</t>
  </si>
  <si>
    <t>שערי חליפין יומיים לפי קבוצות של שנים​​​</t>
  </si>
  <si>
    <t xml:space="preserve">גרסת הדפסה </t>
  </si>
  <si>
    <t>אודות</t>
  </si>
  <si>
    <t>נתוני אשראי</t>
  </si>
  <si>
    <t>קריירה בבנק ישראל</t>
  </si>
  <si>
    <t>מכרזים והתקשרויות</t>
  </si>
  <si>
    <t>מרכז מבקרים</t>
  </si>
  <si>
    <t>בנק ישראל בגובה העיניים</t>
  </si>
  <si>
    <t>צור קשר</t>
  </si>
  <si>
    <t>מחשבונים</t>
  </si>
  <si>
    <t>מדריכים</t>
  </si>
  <si>
    <t>דו"חות המדיניות המוניטרית</t>
  </si>
  <si>
    <t>החלטות ריבית</t>
  </si>
  <si>
    <t>דיווח על פעילות בשוק נגזרות המט"ח, המדד והריבית</t>
  </si>
  <si>
    <t>חוות דעת</t>
  </si>
  <si>
    <t>הצהרת נגישות</t>
  </si>
  <si>
    <t>תנאי שימוש באתר | © Copyright 2012 The Bank of Israel, All Rights Reservedכל הזכויות שמורות בנק ישראל © 2012</t>
  </si>
  <si>
    <t>Kitco Mining</t>
  </si>
  <si>
    <t>High: 26.54Low: 26.19</t>
  </si>
  <si>
    <t>יום חמישי, 11 מרץ 2021</t>
  </si>
  <si>
    <t>Gold Live for IOS &amp; Android!</t>
  </si>
  <si>
    <t>CentriumX Silver Products</t>
  </si>
  <si>
    <t>Captain Kirk Miniature</t>
  </si>
  <si>
    <t>Kitco Metal Accounts</t>
  </si>
  <si>
    <t>MARKET IS OPEN (Will close in 12 hrs. 37 mins.)</t>
  </si>
  <si>
    <t>Mar 11, 2021 04:23 NY Time</t>
  </si>
  <si>
    <t>26.38Bid</t>
  </si>
  <si>
    <t>26.48Ask</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</si>
</sst>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scheme val="minor"/>
    </font>
    <font>
      <sz val="11"/>
      <color theme="1"/>
      <name val="Guttman Stam1"/>
      <charset val="177"/>
    </font>
    <font>
      <sz val="20"/>
      <color theme="1"/>
      <name val="Guttman Stam1"/>
      <charset val="177"/>
    </font>
    <font>
      <sz val="24"/>
      <color theme="1"/>
      <name val="Guttman Stam1"/>
      <charset val="177"/>
    </font>
    <font>
      <sz val="36"/>
      <color theme="1"/>
      <name val="Guttman Stam1"/>
      <charset val="177"/>
    </font>
    <font>
      <sz val="14"/>
      <color theme="1"/>
      <name val="Guttman Stam1"/>
      <charset val="177"/>
    </font>
    <font>
      <sz val="10"/>
      <color theme="1"/>
      <name val="Guttman Stam1"/>
      <charset val="177"/>
    </font>
    <font>
      <sz val="14"/>
      <color theme="1"/>
      <name val="Arial"/>
      <family val="2"/>
      <scheme val="minor"/>
    </font>
    <font>
      <sz val="14"/>
      <color rgb="FF0070C0"/>
      <name val="Guttman Stam1"/>
      <charset val="177"/>
    </font>
    <font>
      <sz val="8"/>
      <color theme="1"/>
      <name val="Guttman Stam1"/>
      <charset val="177"/>
    </font>
    <font>
      <u/>
      <sz val="11"/>
      <color theme="10"/>
      <name val="Arial"/>
      <family val="2"/>
      <scheme val="minor"/>
    </font>
    <font>
      <sz val="22"/>
      <color theme="1"/>
      <name val="Guttman Stam1"/>
      <charset val="177"/>
    </font>
    <font>
      <b/>
      <sz val="11"/>
      <color theme="1"/>
      <name val="Adii"/>
      <charset val="177"/>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4" tint="0.59999389629810485"/>
        <bgColor indexed="64"/>
      </patternFill>
    </fill>
  </fills>
  <borders count="1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0" fillId="0" borderId="0" applyNumberFormat="0" applyFill="0" applyBorder="0" applyAlignment="0" applyProtection="0"/>
  </cellStyleXfs>
  <cellXfs count="52">
    <xf numFmtId="0" fontId="0" fillId="0" borderId="0" xfId="0"/>
    <xf numFmtId="10" fontId="0" fillId="0" borderId="0" xfId="0" applyNumberFormat="1"/>
    <xf numFmtId="4" fontId="0" fillId="0" borderId="0" xfId="0" applyNumberFormat="1"/>
    <xf numFmtId="0" fontId="1" fillId="0" borderId="0" xfId="0" applyFont="1"/>
    <xf numFmtId="0" fontId="4" fillId="0" borderId="0" xfId="0" applyFont="1" applyAlignment="1"/>
    <xf numFmtId="0" fontId="5" fillId="0" borderId="0" xfId="0" applyFont="1" applyAlignment="1"/>
    <xf numFmtId="0" fontId="7" fillId="0" borderId="0" xfId="0" applyFont="1"/>
    <xf numFmtId="0" fontId="5"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3" fillId="0" borderId="0" xfId="0" applyFont="1" applyAlignment="1">
      <alignment horizontal="center"/>
    </xf>
    <xf numFmtId="0" fontId="0" fillId="0" borderId="1" xfId="0" applyBorder="1"/>
    <xf numFmtId="0" fontId="7" fillId="0" borderId="1" xfId="0" applyFont="1" applyBorder="1"/>
    <xf numFmtId="0" fontId="0" fillId="2" borderId="0" xfId="0" applyFill="1" applyBorder="1"/>
    <xf numFmtId="0" fontId="4" fillId="2" borderId="0" xfId="0" applyFont="1" applyFill="1" applyBorder="1" applyAlignment="1"/>
    <xf numFmtId="0" fontId="0" fillId="3" borderId="0" xfId="0" applyFill="1" applyBorder="1"/>
    <xf numFmtId="0" fontId="1" fillId="2" borderId="0" xfId="0" applyFont="1" applyFill="1" applyBorder="1"/>
    <xf numFmtId="0" fontId="1" fillId="2" borderId="6" xfId="0" applyFont="1" applyFill="1" applyBorder="1"/>
    <xf numFmtId="0" fontId="1" fillId="2" borderId="5" xfId="0" applyFont="1" applyFill="1" applyBorder="1" applyAlignment="1">
      <alignment horizontal="right"/>
    </xf>
    <xf numFmtId="0" fontId="1" fillId="2" borderId="0" xfId="0" applyFont="1" applyFill="1" applyBorder="1" applyAlignment="1">
      <alignment horizontal="right"/>
    </xf>
    <xf numFmtId="0" fontId="1" fillId="2" borderId="7" xfId="0" applyFont="1" applyFill="1" applyBorder="1"/>
    <xf numFmtId="0" fontId="1" fillId="2" borderId="3" xfId="0" applyFont="1" applyFill="1" applyBorder="1" applyAlignment="1">
      <alignment horizontal="right"/>
    </xf>
    <xf numFmtId="0" fontId="1" fillId="2" borderId="8" xfId="0" applyFont="1" applyFill="1" applyBorder="1"/>
    <xf numFmtId="0" fontId="1" fillId="2" borderId="10" xfId="0" applyFont="1" applyFill="1" applyBorder="1" applyAlignment="1">
      <alignment horizontal="right"/>
    </xf>
    <xf numFmtId="0" fontId="1" fillId="3" borderId="0" xfId="0" applyFont="1" applyFill="1" applyBorder="1"/>
    <xf numFmtId="0" fontId="1" fillId="3" borderId="0" xfId="0" applyFont="1" applyFill="1" applyBorder="1" applyAlignment="1">
      <alignment horizontal="right"/>
    </xf>
    <xf numFmtId="0" fontId="1" fillId="2" borderId="4" xfId="0" applyFont="1" applyFill="1" applyBorder="1"/>
    <xf numFmtId="0" fontId="1" fillId="2" borderId="2" xfId="0" applyFont="1" applyFill="1" applyBorder="1"/>
    <xf numFmtId="0" fontId="1" fillId="2" borderId="9" xfId="0" applyFont="1" applyFill="1" applyBorder="1"/>
    <xf numFmtId="0" fontId="1" fillId="2" borderId="5" xfId="0" applyFont="1" applyFill="1" applyBorder="1"/>
    <xf numFmtId="0" fontId="1" fillId="2" borderId="3" xfId="0" applyFont="1" applyFill="1" applyBorder="1"/>
    <xf numFmtId="0" fontId="1" fillId="3" borderId="0" xfId="0" applyFont="1" applyFill="1" applyBorder="1" applyAlignment="1"/>
    <xf numFmtId="0" fontId="6" fillId="3" borderId="0" xfId="0" applyFont="1" applyFill="1" applyBorder="1" applyAlignment="1">
      <alignment horizontal="right"/>
    </xf>
    <xf numFmtId="0" fontId="1" fillId="4" borderId="6" xfId="0" applyFont="1" applyFill="1" applyBorder="1"/>
    <xf numFmtId="0" fontId="2" fillId="3" borderId="0" xfId="0" applyFont="1" applyFill="1" applyBorder="1"/>
    <xf numFmtId="0" fontId="9" fillId="2" borderId="0" xfId="0" applyFont="1" applyFill="1" applyBorder="1"/>
    <xf numFmtId="0" fontId="6" fillId="0" borderId="0" xfId="0" applyFont="1"/>
    <xf numFmtId="0" fontId="6" fillId="0" borderId="0" xfId="0" applyFont="1" applyAlignment="1">
      <alignment horizontal="center"/>
    </xf>
    <xf numFmtId="0" fontId="1" fillId="0" borderId="1" xfId="0" applyFont="1" applyBorder="1"/>
    <xf numFmtId="0" fontId="5" fillId="0" borderId="1" xfId="0" applyFont="1" applyBorder="1"/>
    <xf numFmtId="0" fontId="1" fillId="2" borderId="1" xfId="0" applyFont="1" applyFill="1" applyBorder="1"/>
    <xf numFmtId="0" fontId="5" fillId="2" borderId="1" xfId="0" applyFont="1" applyFill="1" applyBorder="1"/>
    <xf numFmtId="0" fontId="1" fillId="2" borderId="0" xfId="0" applyFont="1" applyFill="1"/>
    <xf numFmtId="0" fontId="10" fillId="0" borderId="0" xfId="1"/>
    <xf numFmtId="21" fontId="0" fillId="0" borderId="0" xfId="0" applyNumberFormat="1"/>
    <xf numFmtId="20" fontId="0" fillId="0" borderId="0" xfId="0" applyNumberFormat="1"/>
    <xf numFmtId="21" fontId="1" fillId="0" borderId="0" xfId="0" applyNumberFormat="1" applyFont="1"/>
    <xf numFmtId="0" fontId="0" fillId="0" borderId="0" xfId="0" applyBorder="1"/>
    <xf numFmtId="0" fontId="11" fillId="0" borderId="0" xfId="0" applyFont="1" applyAlignment="1"/>
    <xf numFmtId="0" fontId="11" fillId="0" borderId="0" xfId="0" applyFont="1" applyAlignment="1">
      <alignment horizontal="right"/>
    </xf>
    <xf numFmtId="0" fontId="0" fillId="0" borderId="0" xfId="0" applyAlignment="1">
      <alignment horizontal="right"/>
    </xf>
    <xf numFmtId="0" fontId="12" fillId="5" borderId="0" xfId="0" applyFont="1" applyFill="1" applyAlignment="1">
      <alignment horizontal="center" wrapText="1"/>
    </xf>
  </cellXfs>
  <cellStyles count="2">
    <cellStyle name="Normal" xfId="0" builtinId="0"/>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11206</xdr:rowOff>
    </xdr:from>
    <xdr:to>
      <xdr:col>8</xdr:col>
      <xdr:colOff>9525</xdr:colOff>
      <xdr:row>24</xdr:row>
      <xdr:rowOff>55759</xdr:rowOff>
    </xdr:to>
    <xdr:grpSp>
      <xdr:nvGrpSpPr>
        <xdr:cNvPr id="4" name="קבוצה 3"/>
        <xdr:cNvGrpSpPr/>
      </xdr:nvGrpSpPr>
      <xdr:grpSpPr>
        <a:xfrm>
          <a:off x="11143532904" y="11206"/>
          <a:ext cx="10037988" cy="4398839"/>
          <a:chOff x="11139990964" y="581367"/>
          <a:chExt cx="8041821" cy="4820660"/>
        </a:xfrm>
      </xdr:grpSpPr>
      <xdr:pic>
        <xdr:nvPicPr>
          <xdr:cNvPr id="2" name="תמונה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39990964" y="581367"/>
            <a:ext cx="8041821" cy="4136223"/>
          </a:xfrm>
          <a:prstGeom prst="rect">
            <a:avLst/>
          </a:prstGeom>
        </xdr:spPr>
      </xdr:pic>
      <xdr:sp macro="" textlink="">
        <xdr:nvSpPr>
          <xdr:cNvPr id="3" name="TextBox 2"/>
          <xdr:cNvSpPr txBox="1"/>
        </xdr:nvSpPr>
        <xdr:spPr>
          <a:xfrm>
            <a:off x="11141691857" y="3238491"/>
            <a:ext cx="4585607" cy="2163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prstTxWarp prst="textArchUp">
              <a:avLst/>
            </a:prstTxWarp>
          </a:bodyPr>
          <a:lstStyle/>
          <a:p>
            <a:pPr algn="ctr" rtl="1"/>
            <a:r>
              <a:rPr lang="he-IL" sz="3200">
                <a:latin typeface="Guttman Stam1" panose="02010401010101010101" pitchFamily="2" charset="-79"/>
                <a:cs typeface="Guttman Stam1" panose="02010401010101010101" pitchFamily="2" charset="-79"/>
              </a:rPr>
              <a:t>שיעור</a:t>
            </a:r>
            <a:r>
              <a:rPr lang="he-IL" sz="3200" baseline="0">
                <a:latin typeface="Guttman Stam1" panose="02010401010101010101" pitchFamily="2" charset="-79"/>
                <a:cs typeface="Guttman Stam1" panose="02010401010101010101" pitchFamily="2" charset="-79"/>
              </a:rPr>
              <a:t> פרוטה ופדיון הבן</a:t>
            </a:r>
          </a:p>
          <a:p>
            <a:pPr algn="ctr" rtl="1"/>
            <a:r>
              <a:rPr lang="he-IL" sz="1800" baseline="0">
                <a:latin typeface="Guttman Stam1" panose="02010401010101010101" pitchFamily="2" charset="-79"/>
                <a:cs typeface="Guttman Stam1" panose="02010401010101010101" pitchFamily="2" charset="-79"/>
              </a:rPr>
              <a:t>לפי כל השיטות‏‏‏‏‏‏</a:t>
            </a:r>
            <a:endParaRPr lang="he-IL" sz="1800">
              <a:latin typeface="Guttman Stam1" panose="02010401010101010101" pitchFamily="2" charset="-79"/>
              <a:cs typeface="Guttman Stam1" panose="02010401010101010101" pitchFamily="2" charset="-79"/>
            </a:endParaRPr>
          </a:p>
        </xdr:txBody>
      </xdr:sp>
    </xdr:grpSp>
    <xdr:clientData/>
  </xdr:twoCellAnchor>
  <xdr:twoCellAnchor>
    <xdr:from>
      <xdr:col>8</xdr:col>
      <xdr:colOff>33617</xdr:colOff>
      <xdr:row>4</xdr:row>
      <xdr:rowOff>33619</xdr:rowOff>
    </xdr:from>
    <xdr:to>
      <xdr:col>8</xdr:col>
      <xdr:colOff>3047999</xdr:colOff>
      <xdr:row>9</xdr:row>
      <xdr:rowOff>156883</xdr:rowOff>
    </xdr:to>
    <xdr:sp macro="" textlink="">
      <xdr:nvSpPr>
        <xdr:cNvPr id="5" name="TextBox 4"/>
        <xdr:cNvSpPr txBox="1"/>
      </xdr:nvSpPr>
      <xdr:spPr>
        <a:xfrm>
          <a:off x="11192928354" y="750795"/>
          <a:ext cx="3014382" cy="1030941"/>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1200" b="1" i="0" u="none" strike="noStrike">
              <a:solidFill>
                <a:schemeClr val="dk1"/>
              </a:solidFill>
              <a:effectLst/>
              <a:latin typeface="+mn-lt"/>
              <a:ea typeface="+mn-ea"/>
              <a:cs typeface="+mn-cs"/>
            </a:rPr>
            <a:t>הקובץ נערך על ידי מערכת 'הדרי קודש'</a:t>
          </a:r>
          <a:br>
            <a:rPr lang="he-IL" sz="1200" b="1" i="0" u="none" strike="noStrike">
              <a:solidFill>
                <a:schemeClr val="dk1"/>
              </a:solidFill>
              <a:effectLst/>
              <a:latin typeface="+mn-lt"/>
              <a:ea typeface="+mn-ea"/>
              <a:cs typeface="+mn-cs"/>
            </a:rPr>
          </a:br>
          <a:r>
            <a:rPr lang="he-IL" sz="1200" b="1" i="0" u="none" strike="noStrike">
              <a:solidFill>
                <a:schemeClr val="dk1"/>
              </a:solidFill>
              <a:effectLst/>
              <a:latin typeface="+mn-lt"/>
              <a:ea typeface="+mn-ea"/>
              <a:cs typeface="+mn-cs"/>
            </a:rPr>
            <a:t>מכון להפצת כתבי </a:t>
          </a:r>
        </a:p>
        <a:p>
          <a:pPr algn="ctr" rtl="1"/>
          <a:r>
            <a:rPr lang="he-IL" sz="1200" b="1" i="0" u="none" strike="noStrike">
              <a:solidFill>
                <a:schemeClr val="dk1"/>
              </a:solidFill>
              <a:effectLst/>
              <a:latin typeface="+mn-lt"/>
              <a:ea typeface="+mn-ea"/>
              <a:cs typeface="+mn-cs"/>
            </a:rPr>
            <a:t>הגאון רבי הדר יהודה מרגולין שליט''א</a:t>
          </a:r>
          <a:br>
            <a:rPr lang="he-IL" sz="1200" b="1" i="0" u="none" strike="noStrike">
              <a:solidFill>
                <a:schemeClr val="dk1"/>
              </a:solidFill>
              <a:effectLst/>
              <a:latin typeface="+mn-lt"/>
              <a:ea typeface="+mn-ea"/>
              <a:cs typeface="+mn-cs"/>
            </a:rPr>
          </a:br>
          <a:r>
            <a:rPr lang="he-IL" sz="1200" b="1" i="0" u="none" strike="noStrike">
              <a:solidFill>
                <a:schemeClr val="dk1"/>
              </a:solidFill>
              <a:effectLst/>
              <a:latin typeface="+mn-lt"/>
              <a:ea typeface="+mn-ea"/>
              <a:cs typeface="+mn-cs"/>
            </a:rPr>
            <a:t>לפניות בכל נושא </a:t>
          </a:r>
          <a:r>
            <a:rPr lang="en-US" sz="1200" b="1" i="0" u="none" strike="noStrike">
              <a:solidFill>
                <a:schemeClr val="dk1"/>
              </a:solidFill>
              <a:effectLst/>
              <a:latin typeface="+mn-lt"/>
              <a:ea typeface="+mn-ea"/>
              <a:cs typeface="+mn-cs"/>
            </a:rPr>
            <a:t>margolinsefer@gmail.com </a:t>
          </a:r>
          <a:r>
            <a:rPr lang="he-IL" sz="1200" b="1" i="0" u="none" strike="noStrike">
              <a:solidFill>
                <a:schemeClr val="dk1"/>
              </a:solidFill>
              <a:effectLst/>
              <a:latin typeface="+mn-lt"/>
              <a:ea typeface="+mn-ea"/>
              <a:cs typeface="+mn-cs"/>
            </a:rPr>
            <a:t>או במספר 0548443243</a:t>
          </a:r>
          <a:r>
            <a:rPr lang="he-IL" sz="1200">
              <a:latin typeface="+mn-lt"/>
            </a:rPr>
            <a:t> </a:t>
          </a:r>
        </a:p>
      </xdr:txBody>
    </xdr:sp>
    <xdr:clientData/>
  </xdr:twoCellAnchor>
</xdr:wsDr>
</file>

<file path=xl/queryTables/queryTable1.xml><?xml version="1.0" encoding="utf-8"?>
<queryTable xmlns="http://schemas.openxmlformats.org/spreadsheetml/2006/main" name="Default" refreshOnLoad="1"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livesilver" refreshOnLoad="1" connectionId="2"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he" refreshOnLoad="1" connectionId="3"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ive.google.com/file/d/1bxsV7ia5CHRIlL7k9tucn8TbYADYFUOU/view?usp=sharing" TargetMode="External"/><Relationship Id="rId1" Type="http://schemas.openxmlformats.org/officeDocument/2006/relationships/hyperlink" Target="https://drive.google.com/file/d/1bxsV7ia5CHRIlL7k9tucn8TbYADYFUOU/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75"/>
  <sheetViews>
    <sheetView rightToLeft="1" tabSelected="1" zoomScale="70" zoomScaleNormal="70" workbookViewId="0">
      <selection activeCell="I51" sqref="I51"/>
    </sheetView>
  </sheetViews>
  <sheetFormatPr defaultRowHeight="14.25" x14ac:dyDescent="0.2"/>
  <cols>
    <col min="1" max="1" width="7.75" customWidth="1"/>
    <col min="2" max="2" width="30.5" customWidth="1"/>
    <col min="6" max="6" width="42.75" customWidth="1"/>
    <col min="7" max="7" width="15" bestFit="1" customWidth="1"/>
    <col min="8" max="8" width="9" customWidth="1"/>
    <col min="9" max="9" width="40.25" customWidth="1"/>
    <col min="10" max="10" width="4.125" bestFit="1" customWidth="1"/>
  </cols>
  <sheetData>
    <row r="5" spans="9:15" ht="15" x14ac:dyDescent="0.25">
      <c r="I5" s="51"/>
    </row>
    <row r="12" spans="9:15" x14ac:dyDescent="0.2">
      <c r="I12" s="43" t="s">
        <v>220</v>
      </c>
      <c r="N12" s="47"/>
      <c r="O12" s="47"/>
    </row>
    <row r="13" spans="9:15" x14ac:dyDescent="0.2">
      <c r="N13" s="47"/>
      <c r="O13" s="47"/>
    </row>
    <row r="22" spans="1:11" ht="17.25" x14ac:dyDescent="0.4">
      <c r="C22" s="32" t="s">
        <v>217</v>
      </c>
    </row>
    <row r="23" spans="1:11" ht="18" x14ac:dyDescent="0.4">
      <c r="C23" s="36" t="s">
        <v>219</v>
      </c>
      <c r="G23" s="46">
        <f>'שעת עדכון אחרון'!A44</f>
        <v>0.47462962962962968</v>
      </c>
      <c r="H23" s="46" t="str">
        <f>'שעת עדכון אחרון'!A45</f>
        <v>יום חמישי, 11 מרץ 2021</v>
      </c>
    </row>
    <row r="24" spans="1:11" x14ac:dyDescent="0.2">
      <c r="E24" s="11"/>
    </row>
    <row r="25" spans="1:11" ht="65.25" customHeight="1" x14ac:dyDescent="1.1499999999999999">
      <c r="B25" s="4" t="s">
        <v>0</v>
      </c>
      <c r="E25" s="11"/>
      <c r="F25" s="4" t="s">
        <v>10</v>
      </c>
      <c r="H25" s="4" t="s">
        <v>356</v>
      </c>
    </row>
    <row r="26" spans="1:11" ht="18" x14ac:dyDescent="0.4">
      <c r="E26" s="40">
        <v>1</v>
      </c>
      <c r="F26" s="37" t="s">
        <v>210</v>
      </c>
      <c r="H26" s="40">
        <v>1</v>
      </c>
      <c r="I26" s="37" t="s">
        <v>210</v>
      </c>
    </row>
    <row r="27" spans="1:11" ht="36.75" x14ac:dyDescent="0.8">
      <c r="A27" s="42">
        <v>1</v>
      </c>
      <c r="B27" s="10">
        <f>C55</f>
        <v>9.7583482958199352E-2</v>
      </c>
      <c r="C27" s="48" t="s">
        <v>4</v>
      </c>
      <c r="E27" s="38"/>
      <c r="F27" s="10">
        <f>G69</f>
        <v>390.33393183279742</v>
      </c>
      <c r="G27" s="49" t="s">
        <v>4</v>
      </c>
      <c r="H27" s="38"/>
      <c r="I27" s="10">
        <f>F27/10</f>
        <v>39.033393183279742</v>
      </c>
      <c r="J27" s="49" t="s">
        <v>4</v>
      </c>
    </row>
    <row r="28" spans="1:11" ht="18" x14ac:dyDescent="0.4">
      <c r="A28" s="3"/>
      <c r="E28" s="38"/>
      <c r="G28" s="50"/>
      <c r="H28" s="38"/>
      <c r="J28" s="50"/>
    </row>
    <row r="29" spans="1:11" ht="22.5" x14ac:dyDescent="0.5">
      <c r="A29" s="42">
        <v>2</v>
      </c>
      <c r="B29" s="9" t="s">
        <v>211</v>
      </c>
      <c r="C29" s="6"/>
      <c r="D29" s="6"/>
      <c r="E29" s="41">
        <v>2</v>
      </c>
      <c r="F29" s="9" t="s">
        <v>214</v>
      </c>
      <c r="G29" s="50"/>
      <c r="H29" s="41">
        <v>2</v>
      </c>
      <c r="I29" s="9" t="s">
        <v>214</v>
      </c>
      <c r="J29" s="50"/>
    </row>
    <row r="30" spans="1:11" ht="33" x14ac:dyDescent="0.7">
      <c r="B30" s="7">
        <f>G55</f>
        <v>8.6740873740621643E-2</v>
      </c>
      <c r="C30" s="5"/>
      <c r="D30" s="6"/>
      <c r="E30" s="39"/>
      <c r="F30" s="7">
        <f>G63</f>
        <v>374.72057455948556</v>
      </c>
      <c r="G30" s="49" t="s">
        <v>4</v>
      </c>
      <c r="H30" s="39"/>
      <c r="I30" s="7">
        <f>F30/10</f>
        <v>37.472057455948558</v>
      </c>
      <c r="J30" s="49" t="s">
        <v>4</v>
      </c>
      <c r="K30" s="8"/>
    </row>
    <row r="31" spans="1:11" ht="22.5" x14ac:dyDescent="0.5">
      <c r="D31" s="6"/>
      <c r="E31" s="39"/>
      <c r="G31" s="50"/>
      <c r="H31" s="39"/>
      <c r="J31" s="50"/>
      <c r="K31" s="8"/>
    </row>
    <row r="32" spans="1:11" ht="22.5" x14ac:dyDescent="0.5">
      <c r="B32" s="6"/>
      <c r="C32" s="6"/>
      <c r="D32" s="6"/>
      <c r="E32" s="41">
        <v>3</v>
      </c>
      <c r="F32" s="9" t="s">
        <v>213</v>
      </c>
      <c r="G32" s="50"/>
      <c r="H32" s="41">
        <v>3</v>
      </c>
      <c r="I32" s="9" t="s">
        <v>213</v>
      </c>
      <c r="J32" s="50"/>
    </row>
    <row r="33" spans="1:11" ht="33" x14ac:dyDescent="0.7">
      <c r="B33" s="6"/>
      <c r="C33" s="6"/>
      <c r="D33" s="6"/>
      <c r="E33" s="39"/>
      <c r="F33" s="7">
        <f>C69</f>
        <v>331.78384205787779</v>
      </c>
      <c r="G33" s="49" t="s">
        <v>4</v>
      </c>
      <c r="H33" s="39"/>
      <c r="I33" s="7">
        <f>F33/10</f>
        <v>33.178384205787779</v>
      </c>
      <c r="J33" s="49" t="s">
        <v>4</v>
      </c>
    </row>
    <row r="34" spans="1:11" ht="22.5" x14ac:dyDescent="0.5">
      <c r="B34" s="6"/>
      <c r="C34" s="6"/>
      <c r="D34" s="6"/>
      <c r="E34" s="39"/>
      <c r="G34" s="50"/>
      <c r="H34" s="39"/>
      <c r="J34" s="50"/>
      <c r="K34" s="8"/>
    </row>
    <row r="35" spans="1:11" ht="22.5" x14ac:dyDescent="0.5">
      <c r="B35" s="6"/>
      <c r="C35" s="6"/>
      <c r="D35" s="6"/>
      <c r="E35" s="41">
        <v>4</v>
      </c>
      <c r="F35" s="9" t="s">
        <v>212</v>
      </c>
      <c r="G35" s="50"/>
      <c r="H35" s="41">
        <v>4</v>
      </c>
      <c r="I35" s="9" t="s">
        <v>212</v>
      </c>
      <c r="J35" s="50"/>
    </row>
    <row r="36" spans="1:11" ht="33" x14ac:dyDescent="0.7">
      <c r="B36" s="6"/>
      <c r="C36" s="6"/>
      <c r="D36" s="6"/>
      <c r="E36" s="12"/>
      <c r="F36" s="7">
        <f>C63</f>
        <v>292.75044887459813</v>
      </c>
      <c r="G36" s="49" t="s">
        <v>4</v>
      </c>
      <c r="H36" s="11"/>
      <c r="I36" s="7">
        <f>F36/10</f>
        <v>29.275044887459813</v>
      </c>
      <c r="J36" s="49" t="s">
        <v>4</v>
      </c>
    </row>
    <row r="37" spans="1:11" ht="18" x14ac:dyDescent="0.25">
      <c r="B37" s="6"/>
      <c r="C37" s="6"/>
      <c r="D37" s="6"/>
      <c r="E37" s="12"/>
    </row>
    <row r="40" spans="1:11" ht="54.75" x14ac:dyDescent="1.1499999999999999">
      <c r="A40" s="14" t="s">
        <v>215</v>
      </c>
      <c r="B40" s="13"/>
      <c r="C40" s="13"/>
      <c r="D40" s="13"/>
      <c r="E40" s="13"/>
      <c r="F40" s="13"/>
      <c r="G40" s="13"/>
      <c r="H40" s="13"/>
    </row>
    <row r="41" spans="1:11" x14ac:dyDescent="0.2">
      <c r="A41" s="13"/>
      <c r="B41" s="13"/>
      <c r="C41" s="13"/>
      <c r="D41" s="13"/>
      <c r="E41" s="13"/>
      <c r="F41" s="13"/>
      <c r="G41" s="13"/>
      <c r="H41" s="13"/>
      <c r="I41" s="15"/>
    </row>
    <row r="42" spans="1:11" ht="30.75" x14ac:dyDescent="0.65">
      <c r="A42" s="34" t="s">
        <v>216</v>
      </c>
      <c r="B42" s="31"/>
      <c r="C42" s="24"/>
      <c r="D42" s="24"/>
      <c r="E42" s="16"/>
      <c r="F42" s="16"/>
      <c r="G42" s="16"/>
      <c r="H42" s="16"/>
      <c r="I42" s="15"/>
    </row>
    <row r="43" spans="1:11" ht="18" x14ac:dyDescent="0.4">
      <c r="A43" s="16"/>
      <c r="B43" s="16"/>
      <c r="C43" s="16"/>
      <c r="D43" s="16"/>
      <c r="E43" s="16"/>
      <c r="F43" s="16"/>
      <c r="G43" s="16"/>
      <c r="H43" s="16"/>
      <c r="I43" s="15"/>
    </row>
    <row r="44" spans="1:11" ht="18" x14ac:dyDescent="0.4">
      <c r="A44" s="16"/>
      <c r="B44" s="17" t="s">
        <v>1</v>
      </c>
      <c r="C44" s="18" t="str">
        <f>'מחיר אונקיית כסף'!A300</f>
        <v>26.48</v>
      </c>
      <c r="D44" s="19"/>
      <c r="E44" s="35" t="s">
        <v>218</v>
      </c>
      <c r="F44" s="16"/>
      <c r="G44" s="16"/>
      <c r="H44" s="16"/>
      <c r="I44" s="15"/>
    </row>
    <row r="45" spans="1:11" ht="18" x14ac:dyDescent="0.4">
      <c r="A45" s="16"/>
      <c r="B45" s="20" t="s">
        <v>2</v>
      </c>
      <c r="C45" s="21">
        <f>'שער הדולר'!D48</f>
        <v>3.3220000000000001</v>
      </c>
      <c r="D45" s="19"/>
      <c r="E45" s="35" t="s">
        <v>218</v>
      </c>
      <c r="F45" s="16"/>
      <c r="G45" s="16"/>
      <c r="H45" s="16"/>
      <c r="I45" s="15"/>
    </row>
    <row r="46" spans="1:11" ht="18" x14ac:dyDescent="0.4">
      <c r="A46" s="16"/>
      <c r="B46" s="20" t="s">
        <v>3</v>
      </c>
      <c r="C46" s="21">
        <f>C45*C44</f>
        <v>87.966560000000001</v>
      </c>
      <c r="D46" s="19" t="s">
        <v>4</v>
      </c>
      <c r="E46" s="16"/>
      <c r="F46" s="16"/>
      <c r="G46" s="16"/>
      <c r="H46" s="16"/>
      <c r="I46" s="15"/>
    </row>
    <row r="47" spans="1:11" ht="18" x14ac:dyDescent="0.4">
      <c r="A47" s="16"/>
      <c r="B47" s="22" t="s">
        <v>5</v>
      </c>
      <c r="C47" s="33">
        <f>C46/31.1</f>
        <v>2.8285067524115757</v>
      </c>
      <c r="D47" s="19" t="s">
        <v>4</v>
      </c>
      <c r="E47" s="16"/>
      <c r="F47" s="16"/>
      <c r="G47" s="16"/>
      <c r="H47" s="16"/>
      <c r="I47" s="15"/>
    </row>
    <row r="48" spans="1:11" ht="18" x14ac:dyDescent="0.4">
      <c r="A48" s="16"/>
      <c r="B48" s="16"/>
      <c r="C48" s="16"/>
      <c r="D48" s="16"/>
      <c r="E48" s="16"/>
      <c r="F48" s="16"/>
      <c r="G48" s="16"/>
      <c r="H48" s="16"/>
      <c r="I48" s="15"/>
    </row>
    <row r="49" spans="1:9" ht="18" x14ac:dyDescent="0.4">
      <c r="A49" s="16"/>
      <c r="B49" s="16"/>
      <c r="C49" s="19"/>
      <c r="D49" s="19"/>
      <c r="E49" s="16"/>
      <c r="F49" s="16"/>
      <c r="G49" s="16"/>
      <c r="H49" s="16"/>
      <c r="I49" s="15"/>
    </row>
    <row r="50" spans="1:9" ht="18" x14ac:dyDescent="0.4">
      <c r="A50" s="16"/>
      <c r="B50" s="16"/>
      <c r="C50" s="19"/>
      <c r="D50" s="19"/>
      <c r="E50" s="16"/>
      <c r="F50" s="16"/>
      <c r="G50" s="16"/>
      <c r="H50" s="16"/>
      <c r="I50" s="15"/>
    </row>
    <row r="51" spans="1:9" ht="30.75" x14ac:dyDescent="0.65">
      <c r="A51" s="34" t="s">
        <v>0</v>
      </c>
      <c r="B51" s="24"/>
      <c r="C51" s="25"/>
      <c r="D51" s="25"/>
      <c r="E51" s="24"/>
      <c r="F51" s="24"/>
      <c r="G51" s="24"/>
      <c r="H51" s="24"/>
      <c r="I51" s="15"/>
    </row>
    <row r="52" spans="1:9" ht="18" x14ac:dyDescent="0.4">
      <c r="A52" s="16"/>
      <c r="B52" s="33" t="s">
        <v>0</v>
      </c>
      <c r="C52" s="18">
        <f>C46/1244</f>
        <v>7.0712668810289384E-2</v>
      </c>
      <c r="D52" s="19" t="s">
        <v>4</v>
      </c>
      <c r="E52" s="16"/>
      <c r="F52" s="33" t="s">
        <v>6</v>
      </c>
      <c r="G52" s="26">
        <f>C46/1399.5</f>
        <v>6.285570560914612E-2</v>
      </c>
      <c r="H52" s="18" t="s">
        <v>4</v>
      </c>
      <c r="I52" s="15"/>
    </row>
    <row r="53" spans="1:9" ht="18" x14ac:dyDescent="0.4">
      <c r="A53" s="16"/>
      <c r="B53" s="20" t="s">
        <v>7</v>
      </c>
      <c r="C53" s="21">
        <f>C52*0.17</f>
        <v>1.2021153697749197E-2</v>
      </c>
      <c r="D53" s="19" t="s">
        <v>4</v>
      </c>
      <c r="E53" s="16"/>
      <c r="F53" s="20" t="s">
        <v>7</v>
      </c>
      <c r="G53" s="27">
        <f>G52*0.17</f>
        <v>1.0685469953554841E-2</v>
      </c>
      <c r="H53" s="21" t="s">
        <v>4</v>
      </c>
      <c r="I53" s="15"/>
    </row>
    <row r="54" spans="1:9" ht="18" x14ac:dyDescent="0.4">
      <c r="A54" s="16"/>
      <c r="B54" s="20" t="s">
        <v>8</v>
      </c>
      <c r="C54" s="21">
        <f>C52*0.21</f>
        <v>1.484966045016077E-2</v>
      </c>
      <c r="D54" s="19" t="s">
        <v>4</v>
      </c>
      <c r="E54" s="16"/>
      <c r="F54" s="20" t="s">
        <v>8</v>
      </c>
      <c r="G54" s="27">
        <f>G52*0.21</f>
        <v>1.3199698177920684E-2</v>
      </c>
      <c r="H54" s="21" t="s">
        <v>4</v>
      </c>
      <c r="I54" s="15"/>
    </row>
    <row r="55" spans="1:9" ht="18" x14ac:dyDescent="0.4">
      <c r="A55" s="16"/>
      <c r="B55" s="22" t="s">
        <v>9</v>
      </c>
      <c r="C55" s="33">
        <f>C54+C53+C52</f>
        <v>9.7583482958199352E-2</v>
      </c>
      <c r="D55" s="19" t="s">
        <v>4</v>
      </c>
      <c r="E55" s="16"/>
      <c r="F55" s="22" t="s">
        <v>9</v>
      </c>
      <c r="G55" s="33">
        <f>G54+G53+G52</f>
        <v>8.6740873740621643E-2</v>
      </c>
      <c r="H55" s="23" t="s">
        <v>4</v>
      </c>
      <c r="I55" s="15"/>
    </row>
    <row r="56" spans="1:9" ht="18" x14ac:dyDescent="0.4">
      <c r="A56" s="16"/>
      <c r="B56" s="16"/>
      <c r="C56" s="16"/>
      <c r="D56" s="19"/>
      <c r="E56" s="16"/>
      <c r="F56" s="16"/>
      <c r="G56" s="16"/>
      <c r="H56" s="19"/>
      <c r="I56" s="15"/>
    </row>
    <row r="57" spans="1:9" ht="18" x14ac:dyDescent="0.4">
      <c r="A57" s="16"/>
      <c r="B57" s="16"/>
      <c r="C57" s="16"/>
      <c r="D57" s="16"/>
      <c r="E57" s="16"/>
      <c r="F57" s="16"/>
      <c r="G57" s="16"/>
      <c r="H57" s="19"/>
      <c r="I57" s="15"/>
    </row>
    <row r="58" spans="1:9" ht="30.75" x14ac:dyDescent="0.65">
      <c r="A58" s="34" t="s">
        <v>10</v>
      </c>
      <c r="B58" s="24"/>
      <c r="C58" s="24"/>
      <c r="D58" s="24"/>
      <c r="E58" s="24"/>
      <c r="F58" s="24"/>
      <c r="G58" s="24"/>
      <c r="H58" s="25"/>
      <c r="I58" s="15"/>
    </row>
    <row r="59" spans="1:9" ht="18" x14ac:dyDescent="0.4">
      <c r="A59" s="16"/>
      <c r="B59" s="16"/>
      <c r="C59" s="16"/>
      <c r="D59" s="19"/>
      <c r="E59" s="16"/>
      <c r="F59" s="16"/>
      <c r="G59" s="16"/>
      <c r="H59" s="19"/>
      <c r="I59" s="15"/>
    </row>
    <row r="60" spans="1:9" ht="18" x14ac:dyDescent="0.4">
      <c r="A60" s="26"/>
      <c r="B60" s="33" t="s">
        <v>11</v>
      </c>
      <c r="C60" s="29">
        <f>C47*75</f>
        <v>212.13800643086819</v>
      </c>
      <c r="D60" s="19" t="s">
        <v>4</v>
      </c>
      <c r="E60" s="16"/>
      <c r="F60" s="33" t="s">
        <v>12</v>
      </c>
      <c r="G60" s="26">
        <f>C47*96</f>
        <v>271.53664823151126</v>
      </c>
      <c r="H60" s="18" t="s">
        <v>4</v>
      </c>
      <c r="I60" s="15"/>
    </row>
    <row r="61" spans="1:9" ht="18" x14ac:dyDescent="0.4">
      <c r="A61" s="27"/>
      <c r="B61" s="27" t="s">
        <v>7</v>
      </c>
      <c r="C61" s="30">
        <f>C60*0.17</f>
        <v>36.063461093247597</v>
      </c>
      <c r="D61" s="19" t="s">
        <v>4</v>
      </c>
      <c r="E61" s="16"/>
      <c r="F61" s="20" t="s">
        <v>7</v>
      </c>
      <c r="G61" s="27">
        <f>G60*0.17</f>
        <v>46.161230199356922</v>
      </c>
      <c r="H61" s="21" t="s">
        <v>4</v>
      </c>
      <c r="I61" s="15"/>
    </row>
    <row r="62" spans="1:9" ht="18" x14ac:dyDescent="0.4">
      <c r="A62" s="27"/>
      <c r="B62" s="27" t="s">
        <v>8</v>
      </c>
      <c r="C62" s="30">
        <f>C60*0.21</f>
        <v>44.548981350482315</v>
      </c>
      <c r="D62" s="19" t="s">
        <v>4</v>
      </c>
      <c r="E62" s="16"/>
      <c r="F62" s="20" t="s">
        <v>8</v>
      </c>
      <c r="G62" s="27">
        <f>G60*0.21</f>
        <v>57.022696128617362</v>
      </c>
      <c r="H62" s="21" t="s">
        <v>4</v>
      </c>
      <c r="I62" s="15"/>
    </row>
    <row r="63" spans="1:9" ht="18" x14ac:dyDescent="0.4">
      <c r="A63" s="28"/>
      <c r="B63" s="28" t="s">
        <v>9</v>
      </c>
      <c r="C63" s="33">
        <f>C60+C61+C62</f>
        <v>292.75044887459813</v>
      </c>
      <c r="D63" s="19" t="s">
        <v>4</v>
      </c>
      <c r="E63" s="16"/>
      <c r="F63" s="22" t="s">
        <v>9</v>
      </c>
      <c r="G63" s="33">
        <f>G60+G61+G62</f>
        <v>374.72057455948556</v>
      </c>
      <c r="H63" s="23" t="s">
        <v>4</v>
      </c>
      <c r="I63" s="15"/>
    </row>
    <row r="64" spans="1:9" ht="18" x14ac:dyDescent="0.4">
      <c r="A64" s="16"/>
      <c r="B64" s="16"/>
      <c r="C64" s="16"/>
      <c r="D64" s="19"/>
      <c r="E64" s="16"/>
      <c r="F64" s="16"/>
      <c r="G64" s="16"/>
      <c r="H64" s="19"/>
      <c r="I64" s="15"/>
    </row>
    <row r="65" spans="1:9" ht="18" x14ac:dyDescent="0.4">
      <c r="A65" s="16"/>
      <c r="B65" s="16"/>
      <c r="C65" s="16"/>
      <c r="D65" s="19"/>
      <c r="E65" s="16"/>
      <c r="F65" s="16"/>
      <c r="G65" s="16"/>
      <c r="H65" s="19"/>
      <c r="I65" s="15"/>
    </row>
    <row r="66" spans="1:9" ht="18" x14ac:dyDescent="0.4">
      <c r="A66" s="26"/>
      <c r="B66" s="33" t="s">
        <v>13</v>
      </c>
      <c r="C66" s="29">
        <f>C47*85</f>
        <v>240.42307395498392</v>
      </c>
      <c r="D66" s="19" t="s">
        <v>4</v>
      </c>
      <c r="E66" s="16"/>
      <c r="F66" s="33" t="s">
        <v>14</v>
      </c>
      <c r="G66" s="26">
        <f>C47*100</f>
        <v>282.85067524115755</v>
      </c>
      <c r="H66" s="18" t="s">
        <v>4</v>
      </c>
      <c r="I66" s="15"/>
    </row>
    <row r="67" spans="1:9" ht="18" x14ac:dyDescent="0.4">
      <c r="A67" s="27"/>
      <c r="B67" s="27" t="s">
        <v>7</v>
      </c>
      <c r="C67" s="30">
        <f>C66*0.17</f>
        <v>40.871922572347266</v>
      </c>
      <c r="D67" s="19" t="s">
        <v>4</v>
      </c>
      <c r="E67" s="16"/>
      <c r="F67" s="20" t="s">
        <v>7</v>
      </c>
      <c r="G67" s="27">
        <f>G66*0.17</f>
        <v>48.084614790996788</v>
      </c>
      <c r="H67" s="21" t="s">
        <v>4</v>
      </c>
      <c r="I67" s="15"/>
    </row>
    <row r="68" spans="1:9" ht="18" x14ac:dyDescent="0.4">
      <c r="A68" s="27"/>
      <c r="B68" s="27" t="s">
        <v>8</v>
      </c>
      <c r="C68" s="30">
        <f>C66*0.21</f>
        <v>50.48884553054662</v>
      </c>
      <c r="D68" s="19" t="s">
        <v>4</v>
      </c>
      <c r="E68" s="16"/>
      <c r="F68" s="20" t="s">
        <v>8</v>
      </c>
      <c r="G68" s="27">
        <f>G66*0.21</f>
        <v>59.398641800643084</v>
      </c>
      <c r="H68" s="21" t="s">
        <v>4</v>
      </c>
      <c r="I68" s="15"/>
    </row>
    <row r="69" spans="1:9" ht="18" x14ac:dyDescent="0.4">
      <c r="A69" s="27"/>
      <c r="B69" s="27" t="s">
        <v>9</v>
      </c>
      <c r="C69" s="33">
        <f>C66+C67+C68</f>
        <v>331.78384205787779</v>
      </c>
      <c r="D69" s="19" t="s">
        <v>4</v>
      </c>
      <c r="E69" s="16"/>
      <c r="F69" s="20" t="s">
        <v>9</v>
      </c>
      <c r="G69" s="33">
        <f>G66+G67+G68</f>
        <v>390.33393183279742</v>
      </c>
      <c r="H69" s="21" t="s">
        <v>4</v>
      </c>
      <c r="I69" s="15"/>
    </row>
    <row r="70" spans="1:9" ht="18" x14ac:dyDescent="0.4">
      <c r="A70" s="3"/>
      <c r="B70" s="3"/>
      <c r="C70" s="3"/>
      <c r="D70" s="3"/>
      <c r="E70" s="3"/>
      <c r="F70" s="3"/>
      <c r="G70" s="3"/>
      <c r="H70" s="3"/>
      <c r="I70" s="15"/>
    </row>
    <row r="71" spans="1:9" x14ac:dyDescent="0.2">
      <c r="I71" s="15"/>
    </row>
    <row r="72" spans="1:9" x14ac:dyDescent="0.2">
      <c r="I72" s="15"/>
    </row>
    <row r="75" spans="1:9" x14ac:dyDescent="0.2">
      <c r="A75" s="43" t="s">
        <v>220</v>
      </c>
    </row>
  </sheetData>
  <hyperlinks>
    <hyperlink ref="A75" r:id="rId1"/>
    <hyperlink ref="I12"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rightToLeft="1" topLeftCell="A40" workbookViewId="0">
      <selection activeCell="D48" sqref="D48"/>
    </sheetView>
  </sheetViews>
  <sheetFormatPr defaultRowHeight="14.25" x14ac:dyDescent="0.2"/>
  <cols>
    <col min="1" max="1" width="12.625" bestFit="1" customWidth="1"/>
    <col min="2" max="2" width="6" customWidth="1"/>
    <col min="3" max="3" width="18.5" customWidth="1"/>
    <col min="4" max="4" width="6.875" customWidth="1"/>
    <col min="5" max="5" width="8.125" customWidth="1"/>
    <col min="6" max="6" width="5.875" customWidth="1"/>
    <col min="7" max="7" width="6" bestFit="1" customWidth="1"/>
    <col min="8" max="8" width="18.5" bestFit="1" customWidth="1"/>
    <col min="9" max="9" width="6.875" bestFit="1" customWidth="1"/>
    <col min="10" max="10" width="8.125" customWidth="1"/>
    <col min="11" max="11" width="5.875" bestFit="1" customWidth="1"/>
  </cols>
  <sheetData>
    <row r="1" spans="1:1" x14ac:dyDescent="0.2">
      <c r="A1" t="s">
        <v>365</v>
      </c>
    </row>
    <row r="2" spans="1:1" x14ac:dyDescent="0.2">
      <c r="A2" t="s">
        <v>366</v>
      </c>
    </row>
    <row r="3" spans="1:1" x14ac:dyDescent="0.2">
      <c r="A3" t="s">
        <v>367</v>
      </c>
    </row>
    <row r="4" spans="1:1" x14ac:dyDescent="0.2">
      <c r="A4" t="s">
        <v>368</v>
      </c>
    </row>
    <row r="5" spans="1:1" x14ac:dyDescent="0.2">
      <c r="A5" t="s">
        <v>369</v>
      </c>
    </row>
    <row r="6" spans="1:1" x14ac:dyDescent="0.2">
      <c r="A6" t="s">
        <v>370</v>
      </c>
    </row>
    <row r="7" spans="1:1" x14ac:dyDescent="0.2">
      <c r="A7" t="s">
        <v>371</v>
      </c>
    </row>
    <row r="8" spans="1:1" x14ac:dyDescent="0.2">
      <c r="A8" t="s">
        <v>372</v>
      </c>
    </row>
    <row r="9" spans="1:1" x14ac:dyDescent="0.2">
      <c r="A9" t="s">
        <v>373</v>
      </c>
    </row>
    <row r="10" spans="1:1" x14ac:dyDescent="0.2">
      <c r="A10" t="s">
        <v>374</v>
      </c>
    </row>
    <row r="11" spans="1:1" x14ac:dyDescent="0.2">
      <c r="A11" t="s">
        <v>375</v>
      </c>
    </row>
    <row r="12" spans="1:1" x14ac:dyDescent="0.2">
      <c r="A12" t="s">
        <v>376</v>
      </c>
    </row>
    <row r="13" spans="1:1" x14ac:dyDescent="0.2">
      <c r="A13" t="s">
        <v>377</v>
      </c>
    </row>
    <row r="14" spans="1:1" x14ac:dyDescent="0.2">
      <c r="A14" t="s">
        <v>378</v>
      </c>
    </row>
    <row r="15" spans="1:1" x14ac:dyDescent="0.2">
      <c r="A15" t="s">
        <v>379</v>
      </c>
    </row>
    <row r="16" spans="1:1" x14ac:dyDescent="0.2">
      <c r="A16" t="s">
        <v>380</v>
      </c>
    </row>
    <row r="17" spans="1:1" x14ac:dyDescent="0.2">
      <c r="A17" t="s">
        <v>372</v>
      </c>
    </row>
    <row r="18" spans="1:1" x14ac:dyDescent="0.2">
      <c r="A18" t="s">
        <v>381</v>
      </c>
    </row>
    <row r="19" spans="1:1" x14ac:dyDescent="0.2">
      <c r="A19" t="s">
        <v>382</v>
      </c>
    </row>
    <row r="20" spans="1:1" x14ac:dyDescent="0.2">
      <c r="A20" t="s">
        <v>383</v>
      </c>
    </row>
    <row r="21" spans="1:1" x14ac:dyDescent="0.2">
      <c r="A21" t="s">
        <v>384</v>
      </c>
    </row>
    <row r="22" spans="1:1" x14ac:dyDescent="0.2">
      <c r="A22" t="s">
        <v>385</v>
      </c>
    </row>
    <row r="23" spans="1:1" x14ac:dyDescent="0.2">
      <c r="A23" t="s">
        <v>386</v>
      </c>
    </row>
    <row r="24" spans="1:1" x14ac:dyDescent="0.2">
      <c r="A24" t="s">
        <v>387</v>
      </c>
    </row>
    <row r="25" spans="1:1" x14ac:dyDescent="0.2">
      <c r="A25" t="s">
        <v>388</v>
      </c>
    </row>
    <row r="26" spans="1:1" x14ac:dyDescent="0.2">
      <c r="A26" t="s">
        <v>389</v>
      </c>
    </row>
    <row r="27" spans="1:1" x14ac:dyDescent="0.2">
      <c r="A27" t="s">
        <v>372</v>
      </c>
    </row>
    <row r="28" spans="1:1" x14ac:dyDescent="0.2">
      <c r="A28" t="s">
        <v>381</v>
      </c>
    </row>
    <row r="29" spans="1:1" x14ac:dyDescent="0.2">
      <c r="A29" t="s">
        <v>382</v>
      </c>
    </row>
    <row r="30" spans="1:1" x14ac:dyDescent="0.2">
      <c r="A30" t="s">
        <v>383</v>
      </c>
    </row>
    <row r="31" spans="1:1" x14ac:dyDescent="0.2">
      <c r="A31" t="s">
        <v>384</v>
      </c>
    </row>
    <row r="32" spans="1:1" x14ac:dyDescent="0.2">
      <c r="A32" t="s">
        <v>385</v>
      </c>
    </row>
    <row r="33" spans="1:6" x14ac:dyDescent="0.2">
      <c r="A33" t="s">
        <v>386</v>
      </c>
    </row>
    <row r="34" spans="1:6" x14ac:dyDescent="0.2">
      <c r="A34" t="s">
        <v>387</v>
      </c>
    </row>
    <row r="35" spans="1:6" x14ac:dyDescent="0.2">
      <c r="A35" t="s">
        <v>388</v>
      </c>
    </row>
    <row r="36" spans="1:6" x14ac:dyDescent="0.2">
      <c r="A36" t="s">
        <v>389</v>
      </c>
    </row>
    <row r="37" spans="1:6" x14ac:dyDescent="0.2">
      <c r="A37" t="s">
        <v>390</v>
      </c>
    </row>
    <row r="38" spans="1:6" x14ac:dyDescent="0.2">
      <c r="A38" t="s">
        <v>391</v>
      </c>
    </row>
    <row r="39" spans="1:6" x14ac:dyDescent="0.2">
      <c r="A39" t="s">
        <v>392</v>
      </c>
    </row>
    <row r="40" spans="1:6" x14ac:dyDescent="0.2">
      <c r="A40" t="s">
        <v>393</v>
      </c>
    </row>
    <row r="41" spans="1:6" x14ac:dyDescent="0.2">
      <c r="A41" t="s">
        <v>394</v>
      </c>
    </row>
    <row r="42" spans="1:6" x14ac:dyDescent="0.2">
      <c r="A42" t="s">
        <v>395</v>
      </c>
    </row>
    <row r="43" spans="1:6" x14ac:dyDescent="0.2">
      <c r="A43" t="s">
        <v>396</v>
      </c>
    </row>
    <row r="44" spans="1:6" x14ac:dyDescent="0.2">
      <c r="A44" t="s">
        <v>397</v>
      </c>
    </row>
    <row r="45" spans="1:6" x14ac:dyDescent="0.2">
      <c r="A45" t="s">
        <v>398</v>
      </c>
    </row>
    <row r="46" spans="1:6" x14ac:dyDescent="0.2">
      <c r="A46" t="s">
        <v>399</v>
      </c>
    </row>
    <row r="47" spans="1:6" x14ac:dyDescent="0.2">
      <c r="A47" t="s">
        <v>400</v>
      </c>
      <c r="B47" t="s">
        <v>401</v>
      </c>
      <c r="C47" t="s">
        <v>402</v>
      </c>
      <c r="D47" t="s">
        <v>403</v>
      </c>
      <c r="E47" t="s">
        <v>404</v>
      </c>
      <c r="F47" t="s">
        <v>405</v>
      </c>
    </row>
    <row r="48" spans="1:6" x14ac:dyDescent="0.2">
      <c r="A48" t="s">
        <v>406</v>
      </c>
      <c r="B48">
        <v>1</v>
      </c>
      <c r="C48" t="s">
        <v>407</v>
      </c>
      <c r="D48">
        <v>3.3220000000000001</v>
      </c>
      <c r="E48" t="s">
        <v>408</v>
      </c>
      <c r="F48" t="s">
        <v>409</v>
      </c>
    </row>
    <row r="49" spans="1:6" x14ac:dyDescent="0.2">
      <c r="A49" t="s">
        <v>410</v>
      </c>
      <c r="B49">
        <v>1</v>
      </c>
      <c r="C49" t="s">
        <v>411</v>
      </c>
      <c r="D49">
        <v>4.6106999999999996</v>
      </c>
      <c r="E49" t="s">
        <v>412</v>
      </c>
      <c r="F49" t="s">
        <v>409</v>
      </c>
    </row>
    <row r="50" spans="1:6" x14ac:dyDescent="0.2">
      <c r="A50" t="s">
        <v>413</v>
      </c>
      <c r="B50">
        <v>100</v>
      </c>
      <c r="C50" t="s">
        <v>414</v>
      </c>
      <c r="D50">
        <v>3.0529999999999999</v>
      </c>
      <c r="E50" t="s">
        <v>415</v>
      </c>
      <c r="F50" t="s">
        <v>409</v>
      </c>
    </row>
    <row r="51" spans="1:6" x14ac:dyDescent="0.2">
      <c r="A51" t="s">
        <v>416</v>
      </c>
      <c r="B51">
        <v>1</v>
      </c>
      <c r="C51" t="s">
        <v>417</v>
      </c>
      <c r="D51">
        <v>3.95</v>
      </c>
      <c r="E51" t="s">
        <v>418</v>
      </c>
      <c r="F51" t="s">
        <v>409</v>
      </c>
    </row>
    <row r="52" spans="1:6" x14ac:dyDescent="0.2">
      <c r="A52" t="s">
        <v>406</v>
      </c>
      <c r="B52">
        <v>1</v>
      </c>
      <c r="C52" t="s">
        <v>419</v>
      </c>
      <c r="D52">
        <v>2.556</v>
      </c>
      <c r="E52" t="s">
        <v>420</v>
      </c>
      <c r="F52" t="s">
        <v>409</v>
      </c>
    </row>
    <row r="53" spans="1:6" x14ac:dyDescent="0.2">
      <c r="A53" t="s">
        <v>406</v>
      </c>
      <c r="B53">
        <v>1</v>
      </c>
      <c r="C53" t="s">
        <v>421</v>
      </c>
      <c r="D53">
        <v>2.6251000000000002</v>
      </c>
      <c r="E53" t="s">
        <v>422</v>
      </c>
      <c r="F53" t="s">
        <v>409</v>
      </c>
    </row>
    <row r="54" spans="1:6" x14ac:dyDescent="0.2">
      <c r="A54" t="s">
        <v>423</v>
      </c>
      <c r="B54">
        <v>1</v>
      </c>
      <c r="C54" t="s">
        <v>424</v>
      </c>
      <c r="D54">
        <v>0.53120000000000001</v>
      </c>
      <c r="E54" t="s">
        <v>425</v>
      </c>
      <c r="F54" t="s">
        <v>409</v>
      </c>
    </row>
    <row r="55" spans="1:6" x14ac:dyDescent="0.2">
      <c r="A55" t="s">
        <v>423</v>
      </c>
      <c r="B55">
        <v>1</v>
      </c>
      <c r="C55" t="s">
        <v>426</v>
      </c>
      <c r="D55">
        <v>0.39140000000000003</v>
      </c>
      <c r="E55" t="s">
        <v>427</v>
      </c>
      <c r="F55" t="s">
        <v>409</v>
      </c>
    </row>
    <row r="56" spans="1:6" x14ac:dyDescent="0.2">
      <c r="A56" t="s">
        <v>428</v>
      </c>
      <c r="B56">
        <v>1</v>
      </c>
      <c r="C56" t="s">
        <v>429</v>
      </c>
      <c r="D56">
        <v>0.21740000000000001</v>
      </c>
      <c r="E56" s="1">
        <v>2.31E-3</v>
      </c>
      <c r="F56" t="s">
        <v>409</v>
      </c>
    </row>
    <row r="57" spans="1:6" x14ac:dyDescent="0.2">
      <c r="A57" t="s">
        <v>423</v>
      </c>
      <c r="B57">
        <v>1</v>
      </c>
      <c r="C57" t="s">
        <v>430</v>
      </c>
      <c r="D57">
        <v>0.38950000000000001</v>
      </c>
      <c r="E57" t="s">
        <v>431</v>
      </c>
      <c r="F57" t="s">
        <v>409</v>
      </c>
    </row>
    <row r="58" spans="1:6" x14ac:dyDescent="0.2">
      <c r="A58" t="s">
        <v>432</v>
      </c>
      <c r="B58">
        <v>1</v>
      </c>
      <c r="C58" t="s">
        <v>433</v>
      </c>
      <c r="D58">
        <v>3.5678999999999998</v>
      </c>
      <c r="E58" t="s">
        <v>434</v>
      </c>
      <c r="F58" t="s">
        <v>409</v>
      </c>
    </row>
    <row r="59" spans="1:6" x14ac:dyDescent="0.2">
      <c r="A59" t="s">
        <v>435</v>
      </c>
      <c r="B59">
        <v>1</v>
      </c>
      <c r="C59" t="s">
        <v>436</v>
      </c>
      <c r="D59">
        <v>4.6856</v>
      </c>
      <c r="E59" t="s">
        <v>437</v>
      </c>
      <c r="F59" t="s">
        <v>409</v>
      </c>
    </row>
    <row r="60" spans="1:6" x14ac:dyDescent="0.2">
      <c r="A60" t="s">
        <v>438</v>
      </c>
      <c r="B60">
        <v>10</v>
      </c>
      <c r="C60" t="s">
        <v>439</v>
      </c>
      <c r="D60">
        <v>2.1999999999999999E-2</v>
      </c>
      <c r="E60" t="s">
        <v>440</v>
      </c>
      <c r="F60" t="s">
        <v>409</v>
      </c>
    </row>
    <row r="61" spans="1:6" x14ac:dyDescent="0.2">
      <c r="A61" t="s">
        <v>438</v>
      </c>
      <c r="B61">
        <v>1</v>
      </c>
      <c r="C61" t="s">
        <v>441</v>
      </c>
      <c r="D61">
        <v>0.21079999999999999</v>
      </c>
      <c r="E61" t="s">
        <v>442</v>
      </c>
      <c r="F61" t="s">
        <v>409</v>
      </c>
    </row>
    <row r="62" spans="1:6" x14ac:dyDescent="0.2">
      <c r="A62" t="s">
        <v>443</v>
      </c>
      <c r="D62">
        <v>77.971999999999994</v>
      </c>
      <c r="E62" t="s">
        <v>444</v>
      </c>
      <c r="F62" t="s">
        <v>405</v>
      </c>
    </row>
    <row r="63" spans="1:6" x14ac:dyDescent="0.2">
      <c r="A63" t="s">
        <v>445</v>
      </c>
    </row>
    <row r="64" spans="1:6" x14ac:dyDescent="0.2">
      <c r="A64" t="s">
        <v>446</v>
      </c>
    </row>
    <row r="65" spans="1:1" x14ac:dyDescent="0.2">
      <c r="A65" t="s">
        <v>447</v>
      </c>
    </row>
    <row r="66" spans="1:1" x14ac:dyDescent="0.2">
      <c r="A66" t="s">
        <v>448</v>
      </c>
    </row>
    <row r="67" spans="1:1" x14ac:dyDescent="0.2">
      <c r="A67" t="s">
        <v>449</v>
      </c>
    </row>
    <row r="68" spans="1:1" x14ac:dyDescent="0.2">
      <c r="A68" t="s">
        <v>450</v>
      </c>
    </row>
    <row r="69" spans="1:1" x14ac:dyDescent="0.2">
      <c r="A69" t="s">
        <v>451</v>
      </c>
    </row>
    <row r="70" spans="1:1" x14ac:dyDescent="0.2">
      <c r="A70" t="s">
        <v>452</v>
      </c>
    </row>
    <row r="71" spans="1:1" x14ac:dyDescent="0.2">
      <c r="A71" t="s">
        <v>453</v>
      </c>
    </row>
    <row r="72" spans="1:1" x14ac:dyDescent="0.2">
      <c r="A72" t="s">
        <v>454</v>
      </c>
    </row>
    <row r="73" spans="1:1" x14ac:dyDescent="0.2">
      <c r="A73" t="s">
        <v>455</v>
      </c>
    </row>
    <row r="74" spans="1:1" x14ac:dyDescent="0.2">
      <c r="A74" t="s">
        <v>452</v>
      </c>
    </row>
    <row r="75" spans="1:1" x14ac:dyDescent="0.2">
      <c r="A75" t="s">
        <v>456</v>
      </c>
    </row>
    <row r="76" spans="1:1" x14ac:dyDescent="0.2">
      <c r="A76" t="s">
        <v>457</v>
      </c>
    </row>
    <row r="77" spans="1:1" x14ac:dyDescent="0.2">
      <c r="A77" t="s">
        <v>458</v>
      </c>
    </row>
    <row r="78" spans="1:1" x14ac:dyDescent="0.2">
      <c r="A78" t="s">
        <v>459</v>
      </c>
    </row>
    <row r="79" spans="1:1" x14ac:dyDescent="0.2">
      <c r="A79" t="s">
        <v>460</v>
      </c>
    </row>
    <row r="80" spans="1:1" x14ac:dyDescent="0.2">
      <c r="A80" t="s">
        <v>445</v>
      </c>
    </row>
    <row r="81" spans="1:1" x14ac:dyDescent="0.2">
      <c r="A81" t="s">
        <v>461</v>
      </c>
    </row>
    <row r="82" spans="1:1" x14ac:dyDescent="0.2">
      <c r="A82" t="s">
        <v>462</v>
      </c>
    </row>
    <row r="83" spans="1:1" x14ac:dyDescent="0.2">
      <c r="A83" t="s">
        <v>452</v>
      </c>
    </row>
    <row r="84" spans="1:1" x14ac:dyDescent="0.2">
      <c r="A84" t="s">
        <v>463</v>
      </c>
    </row>
    <row r="85" spans="1:1" x14ac:dyDescent="0.2">
      <c r="A85" t="s">
        <v>445</v>
      </c>
    </row>
    <row r="86" spans="1:1" x14ac:dyDescent="0.2">
      <c r="A86" t="s">
        <v>446</v>
      </c>
    </row>
    <row r="87" spans="1:1" x14ac:dyDescent="0.2">
      <c r="A87" t="s">
        <v>449</v>
      </c>
    </row>
    <row r="88" spans="1:1" x14ac:dyDescent="0.2">
      <c r="A88" t="s">
        <v>450</v>
      </c>
    </row>
    <row r="89" spans="1:1" x14ac:dyDescent="0.2">
      <c r="A89" t="s">
        <v>451</v>
      </c>
    </row>
    <row r="90" spans="1:1" x14ac:dyDescent="0.2">
      <c r="A90" t="s">
        <v>452</v>
      </c>
    </row>
    <row r="91" spans="1:1" x14ac:dyDescent="0.2">
      <c r="A91" t="s">
        <v>460</v>
      </c>
    </row>
    <row r="92" spans="1:1" x14ac:dyDescent="0.2">
      <c r="A92" t="s">
        <v>464</v>
      </c>
    </row>
    <row r="93" spans="1:1" x14ac:dyDescent="0.2">
      <c r="A93" t="s">
        <v>465</v>
      </c>
    </row>
    <row r="94" spans="1:1" x14ac:dyDescent="0.2">
      <c r="A94" t="s">
        <v>466</v>
      </c>
    </row>
    <row r="95" spans="1:1" x14ac:dyDescent="0.2">
      <c r="A95" t="s">
        <v>467</v>
      </c>
    </row>
    <row r="96" spans="1:1" x14ac:dyDescent="0.2">
      <c r="A96" t="s">
        <v>446</v>
      </c>
    </row>
    <row r="97" spans="1:1" x14ac:dyDescent="0.2">
      <c r="A97" t="s">
        <v>468</v>
      </c>
    </row>
    <row r="98" spans="1:1" x14ac:dyDescent="0.2">
      <c r="A98" t="s">
        <v>469</v>
      </c>
    </row>
    <row r="99" spans="1:1" x14ac:dyDescent="0.2">
      <c r="A99" t="s">
        <v>470</v>
      </c>
    </row>
    <row r="100" spans="1:1" x14ac:dyDescent="0.2">
      <c r="A100" t="s">
        <v>471</v>
      </c>
    </row>
    <row r="101" spans="1:1" x14ac:dyDescent="0.2">
      <c r="A101" t="s">
        <v>472</v>
      </c>
    </row>
    <row r="102" spans="1:1" x14ac:dyDescent="0.2">
      <c r="A102" t="s">
        <v>473</v>
      </c>
    </row>
    <row r="103" spans="1:1" x14ac:dyDescent="0.2">
      <c r="A103" t="s">
        <v>474</v>
      </c>
    </row>
    <row r="104" spans="1:1" x14ac:dyDescent="0.2">
      <c r="A104" t="s">
        <v>475</v>
      </c>
    </row>
    <row r="105" spans="1:1" x14ac:dyDescent="0.2">
      <c r="A105" t="s">
        <v>369</v>
      </c>
    </row>
    <row r="106" spans="1:1" x14ac:dyDescent="0.2">
      <c r="A106" t="s">
        <v>370</v>
      </c>
    </row>
    <row r="107" spans="1:1" x14ac:dyDescent="0.2">
      <c r="A107" t="s">
        <v>371</v>
      </c>
    </row>
    <row r="108" spans="1:1" x14ac:dyDescent="0.2">
      <c r="A108" t="s">
        <v>372</v>
      </c>
    </row>
    <row r="109" spans="1:1" x14ac:dyDescent="0.2">
      <c r="A109" t="s">
        <v>476</v>
      </c>
    </row>
    <row r="110" spans="1:1" x14ac:dyDescent="0.2">
      <c r="A110" t="s">
        <v>373</v>
      </c>
    </row>
    <row r="111" spans="1:1" x14ac:dyDescent="0.2">
      <c r="A111" t="s">
        <v>374</v>
      </c>
    </row>
    <row r="112" spans="1:1" x14ac:dyDescent="0.2">
      <c r="A112" t="s">
        <v>375</v>
      </c>
    </row>
    <row r="113" spans="1:1" x14ac:dyDescent="0.2">
      <c r="A113" t="s">
        <v>376</v>
      </c>
    </row>
    <row r="114" spans="1:1" x14ac:dyDescent="0.2">
      <c r="A114" t="s">
        <v>378</v>
      </c>
    </row>
    <row r="115" spans="1:1" x14ac:dyDescent="0.2">
      <c r="A115" t="s">
        <v>379</v>
      </c>
    </row>
    <row r="116" spans="1:1" x14ac:dyDescent="0.2">
      <c r="A116" t="s">
        <v>477</v>
      </c>
    </row>
    <row r="117" spans="1:1" x14ac:dyDescent="0.2">
      <c r="A117" t="s">
        <v>478</v>
      </c>
    </row>
    <row r="118" spans="1:1" x14ac:dyDescent="0.2">
      <c r="A118" t="s">
        <v>479</v>
      </c>
    </row>
    <row r="119" spans="1:1" x14ac:dyDescent="0.2">
      <c r="A119" t="s">
        <v>480</v>
      </c>
    </row>
    <row r="120" spans="1:1" x14ac:dyDescent="0.2">
      <c r="A120" t="s">
        <v>481</v>
      </c>
    </row>
    <row r="121" spans="1:1" x14ac:dyDescent="0.2">
      <c r="A121" t="s">
        <v>482</v>
      </c>
    </row>
    <row r="122" spans="1:1" x14ac:dyDescent="0.2">
      <c r="A122" t="s">
        <v>483</v>
      </c>
    </row>
    <row r="123" spans="1:1" x14ac:dyDescent="0.2">
      <c r="A123" t="s">
        <v>484</v>
      </c>
    </row>
    <row r="124" spans="1:1" x14ac:dyDescent="0.2">
      <c r="A124" t="s">
        <v>485</v>
      </c>
    </row>
    <row r="125" spans="1:1" x14ac:dyDescent="0.2">
      <c r="A125" t="s">
        <v>486</v>
      </c>
    </row>
    <row r="126" spans="1:1" x14ac:dyDescent="0.2">
      <c r="A126" t="s">
        <v>487</v>
      </c>
    </row>
    <row r="127" spans="1:1" x14ac:dyDescent="0.2">
      <c r="A127" t="s">
        <v>488</v>
      </c>
    </row>
    <row r="128" spans="1:1" x14ac:dyDescent="0.2">
      <c r="A128" t="s">
        <v>489</v>
      </c>
    </row>
    <row r="135" spans="1:1" x14ac:dyDescent="0.2">
      <c r="A135">
        <f>I48</f>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0"/>
  <sheetViews>
    <sheetView rightToLeft="1" topLeftCell="A287" workbookViewId="0">
      <selection activeCell="D301" sqref="D301"/>
    </sheetView>
  </sheetViews>
  <sheetFormatPr defaultRowHeight="14.25" x14ac:dyDescent="0.2"/>
  <cols>
    <col min="1" max="1" width="24" customWidth="1"/>
    <col min="2" max="2" width="10" bestFit="1" customWidth="1"/>
    <col min="3" max="3" width="9.375" bestFit="1" customWidth="1"/>
  </cols>
  <sheetData>
    <row r="1" spans="1:1" x14ac:dyDescent="0.2">
      <c r="A1" t="s">
        <v>15</v>
      </c>
    </row>
    <row r="3" spans="1:1" x14ac:dyDescent="0.2">
      <c r="A3" t="s">
        <v>16</v>
      </c>
    </row>
    <row r="4" spans="1:1" x14ac:dyDescent="0.2">
      <c r="A4" t="s">
        <v>17</v>
      </c>
    </row>
    <row r="5" spans="1:1" x14ac:dyDescent="0.2">
      <c r="A5" t="s">
        <v>18</v>
      </c>
    </row>
    <row r="7" spans="1:1" x14ac:dyDescent="0.2">
      <c r="A7" t="s">
        <v>15</v>
      </c>
    </row>
    <row r="8" spans="1:1" x14ac:dyDescent="0.2">
      <c r="A8" t="s">
        <v>19</v>
      </c>
    </row>
    <row r="9" spans="1:1" x14ac:dyDescent="0.2">
      <c r="A9" t="s">
        <v>20</v>
      </c>
    </row>
    <row r="10" spans="1:1" x14ac:dyDescent="0.2">
      <c r="A10" t="s">
        <v>21</v>
      </c>
    </row>
    <row r="11" spans="1:1" x14ac:dyDescent="0.2">
      <c r="A11" t="s">
        <v>22</v>
      </c>
    </row>
    <row r="12" spans="1:1" x14ac:dyDescent="0.2">
      <c r="A12" t="s">
        <v>23</v>
      </c>
    </row>
    <row r="13" spans="1:1" x14ac:dyDescent="0.2">
      <c r="A13" t="s">
        <v>24</v>
      </c>
    </row>
    <row r="14" spans="1:1" x14ac:dyDescent="0.2">
      <c r="A14" t="s">
        <v>25</v>
      </c>
    </row>
    <row r="15" spans="1:1" x14ac:dyDescent="0.2">
      <c r="A15" t="s">
        <v>26</v>
      </c>
    </row>
    <row r="16" spans="1:1" x14ac:dyDescent="0.2">
      <c r="A16" t="s">
        <v>27</v>
      </c>
    </row>
    <row r="17" spans="1:1" x14ac:dyDescent="0.2">
      <c r="A17" t="s">
        <v>28</v>
      </c>
    </row>
    <row r="18" spans="1:1" x14ac:dyDescent="0.2">
      <c r="A18" t="s">
        <v>29</v>
      </c>
    </row>
    <row r="19" spans="1:1" x14ac:dyDescent="0.2">
      <c r="A19" t="s">
        <v>30</v>
      </c>
    </row>
    <row r="20" spans="1:1" x14ac:dyDescent="0.2">
      <c r="A20" t="s">
        <v>31</v>
      </c>
    </row>
    <row r="21" spans="1:1" x14ac:dyDescent="0.2">
      <c r="A21" t="s">
        <v>32</v>
      </c>
    </row>
    <row r="22" spans="1:1" x14ac:dyDescent="0.2">
      <c r="A22" t="s">
        <v>33</v>
      </c>
    </row>
    <row r="23" spans="1:1" x14ac:dyDescent="0.2">
      <c r="A23" t="s">
        <v>34</v>
      </c>
    </row>
    <row r="24" spans="1:1" x14ac:dyDescent="0.2">
      <c r="A24" t="s">
        <v>363</v>
      </c>
    </row>
    <row r="25" spans="1:1" x14ac:dyDescent="0.2">
      <c r="A25" t="s">
        <v>35</v>
      </c>
    </row>
    <row r="26" spans="1:1" x14ac:dyDescent="0.2">
      <c r="A26" t="s">
        <v>35</v>
      </c>
    </row>
    <row r="27" spans="1:1" x14ac:dyDescent="0.2">
      <c r="A27" t="s">
        <v>36</v>
      </c>
    </row>
    <row r="28" spans="1:1" x14ac:dyDescent="0.2">
      <c r="A28" t="s">
        <v>37</v>
      </c>
    </row>
    <row r="29" spans="1:1" x14ac:dyDescent="0.2">
      <c r="A29" t="s">
        <v>38</v>
      </c>
    </row>
    <row r="30" spans="1:1" x14ac:dyDescent="0.2">
      <c r="A30" t="s">
        <v>39</v>
      </c>
    </row>
    <row r="31" spans="1:1" x14ac:dyDescent="0.2">
      <c r="A31" t="s">
        <v>40</v>
      </c>
    </row>
    <row r="32" spans="1:1" x14ac:dyDescent="0.2">
      <c r="A32" t="s">
        <v>41</v>
      </c>
    </row>
    <row r="33" spans="1:1" x14ac:dyDescent="0.2">
      <c r="A33" t="s">
        <v>42</v>
      </c>
    </row>
    <row r="34" spans="1:1" x14ac:dyDescent="0.2">
      <c r="A34" t="s">
        <v>43</v>
      </c>
    </row>
    <row r="35" spans="1:1" x14ac:dyDescent="0.2">
      <c r="A35" t="s">
        <v>44</v>
      </c>
    </row>
    <row r="36" spans="1:1" x14ac:dyDescent="0.2">
      <c r="A36" t="s">
        <v>45</v>
      </c>
    </row>
    <row r="37" spans="1:1" x14ac:dyDescent="0.2">
      <c r="A37" t="s">
        <v>46</v>
      </c>
    </row>
    <row r="38" spans="1:1" x14ac:dyDescent="0.2">
      <c r="A38" t="s">
        <v>47</v>
      </c>
    </row>
    <row r="39" spans="1:1" x14ac:dyDescent="0.2">
      <c r="A39" t="s">
        <v>48</v>
      </c>
    </row>
    <row r="40" spans="1:1" x14ac:dyDescent="0.2">
      <c r="A40" t="s">
        <v>49</v>
      </c>
    </row>
    <row r="41" spans="1:1" x14ac:dyDescent="0.2">
      <c r="A41" t="s">
        <v>50</v>
      </c>
    </row>
    <row r="42" spans="1:1" x14ac:dyDescent="0.2">
      <c r="A42" t="s">
        <v>51</v>
      </c>
    </row>
    <row r="43" spans="1:1" x14ac:dyDescent="0.2">
      <c r="A43" t="s">
        <v>51</v>
      </c>
    </row>
    <row r="44" spans="1:1" x14ac:dyDescent="0.2">
      <c r="A44" t="s">
        <v>52</v>
      </c>
    </row>
    <row r="45" spans="1:1" x14ac:dyDescent="0.2">
      <c r="A45" t="s">
        <v>53</v>
      </c>
    </row>
    <row r="46" spans="1:1" x14ac:dyDescent="0.2">
      <c r="A46" t="s">
        <v>54</v>
      </c>
    </row>
    <row r="47" spans="1:1" x14ac:dyDescent="0.2">
      <c r="A47" t="s">
        <v>55</v>
      </c>
    </row>
    <row r="48" spans="1:1" x14ac:dyDescent="0.2">
      <c r="A48" t="s">
        <v>56</v>
      </c>
    </row>
    <row r="49" spans="1:1" x14ac:dyDescent="0.2">
      <c r="A49" t="s">
        <v>57</v>
      </c>
    </row>
    <row r="50" spans="1:1" x14ac:dyDescent="0.2">
      <c r="A50" t="s">
        <v>58</v>
      </c>
    </row>
    <row r="51" spans="1:1" x14ac:dyDescent="0.2">
      <c r="A51" t="s">
        <v>59</v>
      </c>
    </row>
    <row r="52" spans="1:1" x14ac:dyDescent="0.2">
      <c r="A52" t="s">
        <v>60</v>
      </c>
    </row>
    <row r="53" spans="1:1" x14ac:dyDescent="0.2">
      <c r="A53" t="s">
        <v>49</v>
      </c>
    </row>
    <row r="54" spans="1:1" x14ac:dyDescent="0.2">
      <c r="A54" t="s">
        <v>61</v>
      </c>
    </row>
    <row r="55" spans="1:1" x14ac:dyDescent="0.2">
      <c r="A55" t="s">
        <v>62</v>
      </c>
    </row>
    <row r="56" spans="1:1" x14ac:dyDescent="0.2">
      <c r="A56" t="s">
        <v>53</v>
      </c>
    </row>
    <row r="57" spans="1:1" x14ac:dyDescent="0.2">
      <c r="A57" t="s">
        <v>46</v>
      </c>
    </row>
    <row r="58" spans="1:1" x14ac:dyDescent="0.2">
      <c r="A58" t="s">
        <v>63</v>
      </c>
    </row>
    <row r="59" spans="1:1" x14ac:dyDescent="0.2">
      <c r="A59" t="s">
        <v>64</v>
      </c>
    </row>
    <row r="60" spans="1:1" x14ac:dyDescent="0.2">
      <c r="A60" t="s">
        <v>65</v>
      </c>
    </row>
    <row r="61" spans="1:1" x14ac:dyDescent="0.2">
      <c r="A61" t="s">
        <v>66</v>
      </c>
    </row>
    <row r="63" spans="1:1" x14ac:dyDescent="0.2">
      <c r="A63" t="s">
        <v>67</v>
      </c>
    </row>
    <row r="64" spans="1:1" x14ac:dyDescent="0.2">
      <c r="A64" t="s">
        <v>67</v>
      </c>
    </row>
    <row r="65" spans="1:1" x14ac:dyDescent="0.2">
      <c r="A65" t="s">
        <v>68</v>
      </c>
    </row>
    <row r="66" spans="1:1" x14ac:dyDescent="0.2">
      <c r="A66" t="s">
        <v>69</v>
      </c>
    </row>
    <row r="67" spans="1:1" x14ac:dyDescent="0.2">
      <c r="A67" t="s">
        <v>70</v>
      </c>
    </row>
    <row r="68" spans="1:1" x14ac:dyDescent="0.2">
      <c r="A68" t="s">
        <v>71</v>
      </c>
    </row>
    <row r="69" spans="1:1" x14ac:dyDescent="0.2">
      <c r="A69" t="s">
        <v>72</v>
      </c>
    </row>
    <row r="70" spans="1:1" x14ac:dyDescent="0.2">
      <c r="A70" t="s">
        <v>73</v>
      </c>
    </row>
    <row r="71" spans="1:1" x14ac:dyDescent="0.2">
      <c r="A71" t="s">
        <v>74</v>
      </c>
    </row>
    <row r="72" spans="1:1" x14ac:dyDescent="0.2">
      <c r="A72" t="s">
        <v>75</v>
      </c>
    </row>
    <row r="73" spans="1:1" x14ac:dyDescent="0.2">
      <c r="A73" t="s">
        <v>76</v>
      </c>
    </row>
    <row r="74" spans="1:1" x14ac:dyDescent="0.2">
      <c r="A74" t="s">
        <v>77</v>
      </c>
    </row>
    <row r="75" spans="1:1" x14ac:dyDescent="0.2">
      <c r="A75" t="s">
        <v>78</v>
      </c>
    </row>
    <row r="76" spans="1:1" x14ac:dyDescent="0.2">
      <c r="A76" t="s">
        <v>79</v>
      </c>
    </row>
    <row r="77" spans="1:1" x14ac:dyDescent="0.2">
      <c r="A77" t="s">
        <v>80</v>
      </c>
    </row>
    <row r="78" spans="1:1" x14ac:dyDescent="0.2">
      <c r="A78" t="s">
        <v>81</v>
      </c>
    </row>
    <row r="79" spans="1:1" x14ac:dyDescent="0.2">
      <c r="A79" t="s">
        <v>50</v>
      </c>
    </row>
    <row r="80" spans="1:1" x14ac:dyDescent="0.2">
      <c r="A80" t="s">
        <v>82</v>
      </c>
    </row>
    <row r="81" spans="1:1" x14ac:dyDescent="0.2">
      <c r="A81" t="s">
        <v>82</v>
      </c>
    </row>
    <row r="82" spans="1:1" x14ac:dyDescent="0.2">
      <c r="A82" t="s">
        <v>83</v>
      </c>
    </row>
    <row r="83" spans="1:1" x14ac:dyDescent="0.2">
      <c r="A83" t="s">
        <v>84</v>
      </c>
    </row>
    <row r="84" spans="1:1" x14ac:dyDescent="0.2">
      <c r="A84" t="s">
        <v>85</v>
      </c>
    </row>
    <row r="85" spans="1:1" x14ac:dyDescent="0.2">
      <c r="A85" t="s">
        <v>86</v>
      </c>
    </row>
    <row r="86" spans="1:1" x14ac:dyDescent="0.2">
      <c r="A86" t="s">
        <v>87</v>
      </c>
    </row>
    <row r="87" spans="1:1" x14ac:dyDescent="0.2">
      <c r="A87" t="s">
        <v>88</v>
      </c>
    </row>
    <row r="88" spans="1:1" x14ac:dyDescent="0.2">
      <c r="A88" t="s">
        <v>89</v>
      </c>
    </row>
    <row r="89" spans="1:1" x14ac:dyDescent="0.2">
      <c r="A89" t="s">
        <v>90</v>
      </c>
    </row>
    <row r="90" spans="1:1" x14ac:dyDescent="0.2">
      <c r="A90" t="s">
        <v>91</v>
      </c>
    </row>
    <row r="91" spans="1:1" x14ac:dyDescent="0.2">
      <c r="A91" t="s">
        <v>92</v>
      </c>
    </row>
    <row r="92" spans="1:1" x14ac:dyDescent="0.2">
      <c r="A92" t="s">
        <v>93</v>
      </c>
    </row>
    <row r="93" spans="1:1" x14ac:dyDescent="0.2">
      <c r="A93" t="s">
        <v>94</v>
      </c>
    </row>
    <row r="94" spans="1:1" x14ac:dyDescent="0.2">
      <c r="A94" t="s">
        <v>493</v>
      </c>
    </row>
    <row r="95" spans="1:1" x14ac:dyDescent="0.2">
      <c r="A95" t="s">
        <v>95</v>
      </c>
    </row>
    <row r="96" spans="1:1" x14ac:dyDescent="0.2">
      <c r="A96" t="s">
        <v>95</v>
      </c>
    </row>
    <row r="97" spans="1:1" x14ac:dyDescent="0.2">
      <c r="A97" t="s">
        <v>96</v>
      </c>
    </row>
    <row r="98" spans="1:1" x14ac:dyDescent="0.2">
      <c r="A98" t="s">
        <v>97</v>
      </c>
    </row>
    <row r="99" spans="1:1" x14ac:dyDescent="0.2">
      <c r="A99" t="s">
        <v>98</v>
      </c>
    </row>
    <row r="100" spans="1:1" x14ac:dyDescent="0.2">
      <c r="A100" t="s">
        <v>99</v>
      </c>
    </row>
    <row r="101" spans="1:1" x14ac:dyDescent="0.2">
      <c r="A101" t="s">
        <v>100</v>
      </c>
    </row>
    <row r="102" spans="1:1" x14ac:dyDescent="0.2">
      <c r="A102" t="s">
        <v>101</v>
      </c>
    </row>
    <row r="103" spans="1:1" x14ac:dyDescent="0.2">
      <c r="A103" t="s">
        <v>494</v>
      </c>
    </row>
    <row r="104" spans="1:1" x14ac:dyDescent="0.2">
      <c r="A104" t="s">
        <v>73</v>
      </c>
    </row>
    <row r="105" spans="1:1" x14ac:dyDescent="0.2">
      <c r="A105" t="s">
        <v>73</v>
      </c>
    </row>
    <row r="106" spans="1:1" x14ac:dyDescent="0.2">
      <c r="A106" t="s">
        <v>102</v>
      </c>
    </row>
    <row r="107" spans="1:1" x14ac:dyDescent="0.2">
      <c r="A107" t="s">
        <v>103</v>
      </c>
    </row>
    <row r="108" spans="1:1" x14ac:dyDescent="0.2">
      <c r="A108" t="s">
        <v>104</v>
      </c>
    </row>
    <row r="109" spans="1:1" x14ac:dyDescent="0.2">
      <c r="A109" t="s">
        <v>105</v>
      </c>
    </row>
    <row r="110" spans="1:1" x14ac:dyDescent="0.2">
      <c r="A110" t="s">
        <v>106</v>
      </c>
    </row>
    <row r="111" spans="1:1" x14ac:dyDescent="0.2">
      <c r="A111" t="s">
        <v>107</v>
      </c>
    </row>
    <row r="112" spans="1:1" x14ac:dyDescent="0.2">
      <c r="A112" t="s">
        <v>108</v>
      </c>
    </row>
    <row r="113" spans="1:1" x14ac:dyDescent="0.2">
      <c r="A113" t="s">
        <v>109</v>
      </c>
    </row>
    <row r="114" spans="1:1" x14ac:dyDescent="0.2">
      <c r="A114" t="s">
        <v>495</v>
      </c>
    </row>
    <row r="115" spans="1:1" x14ac:dyDescent="0.2">
      <c r="A115" t="s">
        <v>110</v>
      </c>
    </row>
    <row r="116" spans="1:1" x14ac:dyDescent="0.2">
      <c r="A116" t="s">
        <v>110</v>
      </c>
    </row>
    <row r="117" spans="1:1" x14ac:dyDescent="0.2">
      <c r="A117" t="s">
        <v>111</v>
      </c>
    </row>
    <row r="118" spans="1:1" x14ac:dyDescent="0.2">
      <c r="A118" t="s">
        <v>364</v>
      </c>
    </row>
    <row r="119" spans="1:1" x14ac:dyDescent="0.2">
      <c r="A119" t="s">
        <v>112</v>
      </c>
    </row>
    <row r="120" spans="1:1" x14ac:dyDescent="0.2">
      <c r="A120" t="s">
        <v>112</v>
      </c>
    </row>
    <row r="121" spans="1:1" x14ac:dyDescent="0.2">
      <c r="A121" t="s">
        <v>113</v>
      </c>
    </row>
    <row r="122" spans="1:1" x14ac:dyDescent="0.2">
      <c r="A122" t="s">
        <v>114</v>
      </c>
    </row>
    <row r="123" spans="1:1" x14ac:dyDescent="0.2">
      <c r="A123" t="s">
        <v>115</v>
      </c>
    </row>
    <row r="124" spans="1:1" x14ac:dyDescent="0.2">
      <c r="A124" t="s">
        <v>116</v>
      </c>
    </row>
    <row r="125" spans="1:1" x14ac:dyDescent="0.2">
      <c r="A125" t="s">
        <v>117</v>
      </c>
    </row>
    <row r="126" spans="1:1" x14ac:dyDescent="0.2">
      <c r="A126" t="s">
        <v>118</v>
      </c>
    </row>
    <row r="127" spans="1:1" x14ac:dyDescent="0.2">
      <c r="A127" t="s">
        <v>119</v>
      </c>
    </row>
    <row r="128" spans="1:1" x14ac:dyDescent="0.2">
      <c r="A128" t="s">
        <v>120</v>
      </c>
    </row>
    <row r="129" spans="1:1" x14ac:dyDescent="0.2">
      <c r="A129" t="s">
        <v>121</v>
      </c>
    </row>
    <row r="130" spans="1:1" x14ac:dyDescent="0.2">
      <c r="A130" t="s">
        <v>122</v>
      </c>
    </row>
    <row r="131" spans="1:1" x14ac:dyDescent="0.2">
      <c r="A131" t="s">
        <v>123</v>
      </c>
    </row>
    <row r="132" spans="1:1" x14ac:dyDescent="0.2">
      <c r="A132" t="s">
        <v>124</v>
      </c>
    </row>
    <row r="133" spans="1:1" x14ac:dyDescent="0.2">
      <c r="A133" t="s">
        <v>496</v>
      </c>
    </row>
    <row r="134" spans="1:1" x14ac:dyDescent="0.2">
      <c r="A134" t="s">
        <v>125</v>
      </c>
    </row>
    <row r="135" spans="1:1" x14ac:dyDescent="0.2">
      <c r="A135" t="s">
        <v>125</v>
      </c>
    </row>
    <row r="136" spans="1:1" x14ac:dyDescent="0.2">
      <c r="A136" t="s">
        <v>126</v>
      </c>
    </row>
    <row r="137" spans="1:1" x14ac:dyDescent="0.2">
      <c r="A137" t="s">
        <v>127</v>
      </c>
    </row>
    <row r="138" spans="1:1" x14ac:dyDescent="0.2">
      <c r="A138" t="s">
        <v>128</v>
      </c>
    </row>
    <row r="139" spans="1:1" x14ac:dyDescent="0.2">
      <c r="A139" t="s">
        <v>122</v>
      </c>
    </row>
    <row r="140" spans="1:1" x14ac:dyDescent="0.2">
      <c r="A140" t="s">
        <v>123</v>
      </c>
    </row>
    <row r="141" spans="1:1" x14ac:dyDescent="0.2">
      <c r="A141" t="s">
        <v>119</v>
      </c>
    </row>
    <row r="142" spans="1:1" x14ac:dyDescent="0.2">
      <c r="A142" t="s">
        <v>129</v>
      </c>
    </row>
    <row r="143" spans="1:1" x14ac:dyDescent="0.2">
      <c r="A143" t="s">
        <v>363</v>
      </c>
    </row>
    <row r="144" spans="1:1" x14ac:dyDescent="0.2">
      <c r="A144" t="s">
        <v>130</v>
      </c>
    </row>
    <row r="145" spans="1:1" x14ac:dyDescent="0.2">
      <c r="A145" t="s">
        <v>130</v>
      </c>
    </row>
    <row r="146" spans="1:1" x14ac:dyDescent="0.2">
      <c r="A146" t="s">
        <v>131</v>
      </c>
    </row>
    <row r="147" spans="1:1" x14ac:dyDescent="0.2">
      <c r="A147" t="s">
        <v>132</v>
      </c>
    </row>
    <row r="148" spans="1:1" x14ac:dyDescent="0.2">
      <c r="A148" t="s">
        <v>133</v>
      </c>
    </row>
    <row r="149" spans="1:1" x14ac:dyDescent="0.2">
      <c r="A149" t="s">
        <v>134</v>
      </c>
    </row>
    <row r="150" spans="1:1" x14ac:dyDescent="0.2">
      <c r="A150" t="s">
        <v>490</v>
      </c>
    </row>
    <row r="151" spans="1:1" x14ac:dyDescent="0.2">
      <c r="A151" t="s">
        <v>135</v>
      </c>
    </row>
    <row r="152" spans="1:1" x14ac:dyDescent="0.2">
      <c r="A152" t="s">
        <v>136</v>
      </c>
    </row>
    <row r="153" spans="1:1" x14ac:dyDescent="0.2">
      <c r="A153" t="s">
        <v>137</v>
      </c>
    </row>
    <row r="154" spans="1:1" x14ac:dyDescent="0.2">
      <c r="A154" t="s">
        <v>138</v>
      </c>
    </row>
    <row r="156" spans="1:1" x14ac:dyDescent="0.2">
      <c r="A156" t="s">
        <v>139</v>
      </c>
    </row>
    <row r="158" spans="1:1" x14ac:dyDescent="0.2">
      <c r="A158" t="s">
        <v>139</v>
      </c>
    </row>
    <row r="160" spans="1:1" x14ac:dyDescent="0.2">
      <c r="A160" t="s">
        <v>139</v>
      </c>
    </row>
    <row r="162" spans="1:2" x14ac:dyDescent="0.2">
      <c r="A162" t="s">
        <v>140</v>
      </c>
    </row>
    <row r="164" spans="1:2" x14ac:dyDescent="0.2">
      <c r="A164" t="s">
        <v>141</v>
      </c>
    </row>
    <row r="165" spans="1:2" x14ac:dyDescent="0.2">
      <c r="A165" t="s">
        <v>142</v>
      </c>
    </row>
    <row r="166" spans="1:2" x14ac:dyDescent="0.2">
      <c r="A166" t="s">
        <v>143</v>
      </c>
    </row>
    <row r="167" spans="1:2" x14ac:dyDescent="0.2">
      <c r="A167" t="s">
        <v>144</v>
      </c>
    </row>
    <row r="168" spans="1:2" x14ac:dyDescent="0.2">
      <c r="A168" t="s">
        <v>145</v>
      </c>
      <c r="B168" s="2">
        <v>32297.02</v>
      </c>
    </row>
    <row r="169" spans="1:2" x14ac:dyDescent="0.2">
      <c r="B169">
        <v>464.28</v>
      </c>
    </row>
    <row r="170" spans="1:2" x14ac:dyDescent="0.2">
      <c r="A170" t="s">
        <v>146</v>
      </c>
      <c r="B170" s="2">
        <v>3898.81</v>
      </c>
    </row>
    <row r="171" spans="1:2" x14ac:dyDescent="0.2">
      <c r="B171">
        <v>23.37</v>
      </c>
    </row>
    <row r="172" spans="1:2" x14ac:dyDescent="0.2">
      <c r="A172" t="s">
        <v>147</v>
      </c>
      <c r="B172" s="2">
        <v>13068.83</v>
      </c>
    </row>
    <row r="173" spans="1:2" x14ac:dyDescent="0.2">
      <c r="B173">
        <v>0</v>
      </c>
    </row>
    <row r="174" spans="1:2" x14ac:dyDescent="0.2">
      <c r="A174" t="s">
        <v>148</v>
      </c>
      <c r="B174" s="2">
        <v>3834.05</v>
      </c>
    </row>
    <row r="175" spans="1:2" x14ac:dyDescent="0.2">
      <c r="B175">
        <v>14.13</v>
      </c>
    </row>
    <row r="176" spans="1:2" x14ac:dyDescent="0.2">
      <c r="A176" t="s">
        <v>149</v>
      </c>
      <c r="B176" s="2">
        <v>6733.81</v>
      </c>
    </row>
    <row r="177" spans="1:2" x14ac:dyDescent="0.2">
      <c r="B177">
        <v>8.2100000000000009</v>
      </c>
    </row>
    <row r="178" spans="1:2" x14ac:dyDescent="0.2">
      <c r="A178" t="s">
        <v>150</v>
      </c>
      <c r="B178" s="2">
        <v>14536.49</v>
      </c>
    </row>
    <row r="179" spans="1:2" x14ac:dyDescent="0.2">
      <c r="B179">
        <v>-3.76</v>
      </c>
    </row>
    <row r="180" spans="1:2" x14ac:dyDescent="0.2">
      <c r="A180" t="s">
        <v>151</v>
      </c>
      <c r="B180" s="2">
        <v>29211.64</v>
      </c>
    </row>
    <row r="181" spans="1:2" x14ac:dyDescent="0.2">
      <c r="B181">
        <v>175.08</v>
      </c>
    </row>
    <row r="182" spans="1:2" x14ac:dyDescent="0.2">
      <c r="A182" t="s">
        <v>152</v>
      </c>
      <c r="B182" s="2">
        <v>29334.57</v>
      </c>
    </row>
    <row r="183" spans="1:2" x14ac:dyDescent="0.2">
      <c r="B183">
        <v>427.05</v>
      </c>
    </row>
    <row r="184" spans="1:2" x14ac:dyDescent="0.2">
      <c r="A184" t="s">
        <v>153</v>
      </c>
      <c r="B184" s="2">
        <v>6713.9</v>
      </c>
    </row>
    <row r="185" spans="1:2" x14ac:dyDescent="0.2">
      <c r="B185">
        <v>-0.2</v>
      </c>
    </row>
    <row r="186" spans="1:2" x14ac:dyDescent="0.2">
      <c r="A186" t="s">
        <v>154</v>
      </c>
    </row>
    <row r="188" spans="1:2" x14ac:dyDescent="0.2">
      <c r="A188" t="s">
        <v>155</v>
      </c>
    </row>
    <row r="189" spans="1:2" x14ac:dyDescent="0.2">
      <c r="A189" t="s">
        <v>156</v>
      </c>
    </row>
    <row r="190" spans="1:2" x14ac:dyDescent="0.2">
      <c r="A190" t="s">
        <v>52</v>
      </c>
    </row>
    <row r="191" spans="1:2" x14ac:dyDescent="0.2">
      <c r="A191" t="s">
        <v>53</v>
      </c>
    </row>
    <row r="192" spans="1:2" x14ac:dyDescent="0.2">
      <c r="A192" t="s">
        <v>157</v>
      </c>
    </row>
    <row r="193" spans="1:3" x14ac:dyDescent="0.2">
      <c r="A193" t="s">
        <v>53</v>
      </c>
    </row>
    <row r="194" spans="1:3" x14ac:dyDescent="0.2">
      <c r="A194" t="s">
        <v>54</v>
      </c>
    </row>
    <row r="195" spans="1:3" x14ac:dyDescent="0.2">
      <c r="A195" t="s">
        <v>55</v>
      </c>
    </row>
    <row r="196" spans="1:3" x14ac:dyDescent="0.2">
      <c r="A196" t="s">
        <v>158</v>
      </c>
    </row>
    <row r="197" spans="1:3" x14ac:dyDescent="0.2">
      <c r="A197" t="s">
        <v>60</v>
      </c>
    </row>
    <row r="198" spans="1:3" x14ac:dyDescent="0.2">
      <c r="A198" t="s">
        <v>159</v>
      </c>
    </row>
    <row r="199" spans="1:3" x14ac:dyDescent="0.2">
      <c r="A199" t="s">
        <v>160</v>
      </c>
    </row>
    <row r="202" spans="1:3" x14ac:dyDescent="0.2">
      <c r="A202" t="s">
        <v>161</v>
      </c>
    </row>
    <row r="203" spans="1:3" x14ac:dyDescent="0.2">
      <c r="A203" t="s">
        <v>162</v>
      </c>
    </row>
    <row r="204" spans="1:3" x14ac:dyDescent="0.2">
      <c r="A204" t="s">
        <v>163</v>
      </c>
      <c r="B204" t="s">
        <v>164</v>
      </c>
      <c r="C204" t="s">
        <v>165</v>
      </c>
    </row>
    <row r="205" spans="1:3" x14ac:dyDescent="0.2">
      <c r="A205" t="s">
        <v>166</v>
      </c>
      <c r="B205">
        <v>-0.82</v>
      </c>
      <c r="C205" s="1">
        <v>-3.0300000000000001E-2</v>
      </c>
    </row>
    <row r="206" spans="1:3" x14ac:dyDescent="0.2">
      <c r="A206" t="s">
        <v>167</v>
      </c>
      <c r="B206">
        <v>-0.31</v>
      </c>
      <c r="C206" s="1">
        <v>-1.1599999999999999E-2</v>
      </c>
    </row>
    <row r="207" spans="1:3" x14ac:dyDescent="0.2">
      <c r="A207" t="s">
        <v>168</v>
      </c>
      <c r="B207">
        <v>9.68</v>
      </c>
      <c r="C207" s="1">
        <v>0.57909999999999995</v>
      </c>
    </row>
    <row r="208" spans="1:3" x14ac:dyDescent="0.2">
      <c r="A208" t="s">
        <v>169</v>
      </c>
      <c r="B208">
        <v>10.92</v>
      </c>
      <c r="C208" s="1">
        <v>0.70620000000000005</v>
      </c>
    </row>
    <row r="209" spans="1:3" x14ac:dyDescent="0.2">
      <c r="A209" t="s">
        <v>170</v>
      </c>
      <c r="B209">
        <v>20.98</v>
      </c>
      <c r="C209" s="1">
        <v>3.8788999999999998</v>
      </c>
    </row>
    <row r="215" spans="1:3" x14ac:dyDescent="0.2">
      <c r="A215" t="s">
        <v>171</v>
      </c>
    </row>
    <row r="217" spans="1:3" x14ac:dyDescent="0.2">
      <c r="A217" t="s">
        <v>497</v>
      </c>
    </row>
    <row r="218" spans="1:3" x14ac:dyDescent="0.2">
      <c r="A218" t="s">
        <v>498</v>
      </c>
    </row>
    <row r="219" spans="1:3" x14ac:dyDescent="0.2">
      <c r="A219" t="s">
        <v>172</v>
      </c>
    </row>
    <row r="220" spans="1:3" x14ac:dyDescent="0.2">
      <c r="A220" t="s">
        <v>172</v>
      </c>
    </row>
    <row r="221" spans="1:3" x14ac:dyDescent="0.2">
      <c r="A221" t="s">
        <v>173</v>
      </c>
    </row>
    <row r="222" spans="1:3" x14ac:dyDescent="0.2">
      <c r="A222" t="s">
        <v>174</v>
      </c>
    </row>
    <row r="223" spans="1:3" x14ac:dyDescent="0.2">
      <c r="A223" t="s">
        <v>175</v>
      </c>
    </row>
    <row r="224" spans="1:3" x14ac:dyDescent="0.2">
      <c r="A224" t="s">
        <v>176</v>
      </c>
    </row>
    <row r="225" spans="1:1" x14ac:dyDescent="0.2">
      <c r="A225" t="s">
        <v>177</v>
      </c>
    </row>
    <row r="226" spans="1:1" x14ac:dyDescent="0.2">
      <c r="A226" t="s">
        <v>178</v>
      </c>
    </row>
    <row r="227" spans="1:1" x14ac:dyDescent="0.2">
      <c r="A227" t="s">
        <v>179</v>
      </c>
    </row>
    <row r="228" spans="1:1" x14ac:dyDescent="0.2">
      <c r="A228" t="s">
        <v>180</v>
      </c>
    </row>
    <row r="229" spans="1:1" x14ac:dyDescent="0.2">
      <c r="A229" t="s">
        <v>181</v>
      </c>
    </row>
    <row r="230" spans="1:1" x14ac:dyDescent="0.2">
      <c r="A230" t="s">
        <v>182</v>
      </c>
    </row>
    <row r="231" spans="1:1" x14ac:dyDescent="0.2">
      <c r="A231" t="s">
        <v>183</v>
      </c>
    </row>
    <row r="232" spans="1:1" x14ac:dyDescent="0.2">
      <c r="A232" t="s">
        <v>184</v>
      </c>
    </row>
    <row r="233" spans="1:1" x14ac:dyDescent="0.2">
      <c r="A233" t="s">
        <v>185</v>
      </c>
    </row>
    <row r="234" spans="1:1" x14ac:dyDescent="0.2">
      <c r="A234" t="s">
        <v>499</v>
      </c>
    </row>
    <row r="235" spans="1:1" x14ac:dyDescent="0.2">
      <c r="A235" t="s">
        <v>500</v>
      </c>
    </row>
    <row r="236" spans="1:1" x14ac:dyDescent="0.2">
      <c r="A236" t="s">
        <v>491</v>
      </c>
    </row>
    <row r="237" spans="1:1" x14ac:dyDescent="0.2">
      <c r="A237">
        <f>0.18 +0.69%</f>
        <v>0.18689999999999998</v>
      </c>
    </row>
    <row r="238" spans="1:1" x14ac:dyDescent="0.2">
      <c r="A238" t="s">
        <v>186</v>
      </c>
    </row>
    <row r="239" spans="1:1" x14ac:dyDescent="0.2">
      <c r="A239" t="s">
        <v>187</v>
      </c>
    </row>
    <row r="240" spans="1:1" x14ac:dyDescent="0.2">
      <c r="A240" t="s">
        <v>188</v>
      </c>
    </row>
    <row r="241" spans="1:1" x14ac:dyDescent="0.2">
      <c r="A241" t="s">
        <v>189</v>
      </c>
    </row>
    <row r="242" spans="1:1" x14ac:dyDescent="0.2">
      <c r="A242" t="s">
        <v>116</v>
      </c>
    </row>
    <row r="243" spans="1:1" x14ac:dyDescent="0.2">
      <c r="A243" t="s">
        <v>190</v>
      </c>
    </row>
    <row r="245" spans="1:1" x14ac:dyDescent="0.2">
      <c r="A245" t="s">
        <v>186</v>
      </c>
    </row>
    <row r="246" spans="1:1" x14ac:dyDescent="0.2">
      <c r="A246" t="s">
        <v>187</v>
      </c>
    </row>
    <row r="247" spans="1:1" x14ac:dyDescent="0.2">
      <c r="A247" t="s">
        <v>188</v>
      </c>
    </row>
    <row r="248" spans="1:1" x14ac:dyDescent="0.2">
      <c r="A248" t="s">
        <v>189</v>
      </c>
    </row>
    <row r="249" spans="1:1" x14ac:dyDescent="0.2">
      <c r="A249" t="s">
        <v>116</v>
      </c>
    </row>
    <row r="251" spans="1:1" x14ac:dyDescent="0.2">
      <c r="A251" t="s">
        <v>191</v>
      </c>
    </row>
    <row r="252" spans="1:1" x14ac:dyDescent="0.2">
      <c r="A252" t="s">
        <v>192</v>
      </c>
    </row>
    <row r="257" spans="1:3" x14ac:dyDescent="0.2">
      <c r="A257" t="s">
        <v>193</v>
      </c>
    </row>
    <row r="258" spans="1:3" x14ac:dyDescent="0.2">
      <c r="A258" t="s">
        <v>193</v>
      </c>
    </row>
    <row r="260" spans="1:3" x14ac:dyDescent="0.2">
      <c r="A260" t="s">
        <v>193</v>
      </c>
    </row>
    <row r="261" spans="1:3" x14ac:dyDescent="0.2">
      <c r="A261" t="s">
        <v>193</v>
      </c>
    </row>
    <row r="263" spans="1:3" x14ac:dyDescent="0.2">
      <c r="A263" t="s">
        <v>193</v>
      </c>
    </row>
    <row r="264" spans="1:3" x14ac:dyDescent="0.2">
      <c r="A264" t="s">
        <v>193</v>
      </c>
    </row>
    <row r="267" spans="1:3" x14ac:dyDescent="0.2">
      <c r="A267" t="s">
        <v>194</v>
      </c>
    </row>
    <row r="268" spans="1:3" x14ac:dyDescent="0.2">
      <c r="A268" t="s">
        <v>195</v>
      </c>
    </row>
    <row r="269" spans="1:3" x14ac:dyDescent="0.2">
      <c r="A269" t="s">
        <v>162</v>
      </c>
    </row>
    <row r="270" spans="1:3" x14ac:dyDescent="0.2">
      <c r="A270" t="s">
        <v>163</v>
      </c>
      <c r="B270" t="s">
        <v>164</v>
      </c>
      <c r="C270" t="s">
        <v>165</v>
      </c>
    </row>
    <row r="271" spans="1:3" x14ac:dyDescent="0.2">
      <c r="A271" t="s">
        <v>166</v>
      </c>
      <c r="B271">
        <v>-0.82</v>
      </c>
      <c r="C271" s="1">
        <v>-3.0300000000000001E-2</v>
      </c>
    </row>
    <row r="272" spans="1:3" x14ac:dyDescent="0.2">
      <c r="A272" t="s">
        <v>167</v>
      </c>
      <c r="B272">
        <v>-0.31</v>
      </c>
      <c r="C272" s="1">
        <v>-1.1599999999999999E-2</v>
      </c>
    </row>
    <row r="273" spans="1:3" x14ac:dyDescent="0.2">
      <c r="A273" t="s">
        <v>168</v>
      </c>
      <c r="B273">
        <v>9.68</v>
      </c>
      <c r="C273" s="1">
        <v>0.57909999999999995</v>
      </c>
    </row>
    <row r="274" spans="1:3" x14ac:dyDescent="0.2">
      <c r="A274" t="s">
        <v>169</v>
      </c>
      <c r="B274">
        <v>10.92</v>
      </c>
      <c r="C274" s="1">
        <v>0.70620000000000005</v>
      </c>
    </row>
    <row r="275" spans="1:3" x14ac:dyDescent="0.2">
      <c r="A275" t="s">
        <v>170</v>
      </c>
      <c r="B275">
        <v>20.98</v>
      </c>
      <c r="C275" s="1">
        <v>3.8788999999999998</v>
      </c>
    </row>
    <row r="276" spans="1:3" x14ac:dyDescent="0.2">
      <c r="A276" t="s">
        <v>196</v>
      </c>
    </row>
    <row r="277" spans="1:3" x14ac:dyDescent="0.2">
      <c r="A277" t="s">
        <v>197</v>
      </c>
    </row>
    <row r="279" spans="1:3" x14ac:dyDescent="0.2">
      <c r="A279" t="s">
        <v>198</v>
      </c>
    </row>
    <row r="280" spans="1:3" x14ac:dyDescent="0.2">
      <c r="A280" t="s">
        <v>199</v>
      </c>
    </row>
    <row r="282" spans="1:3" x14ac:dyDescent="0.2">
      <c r="A282" t="s">
        <v>200</v>
      </c>
    </row>
    <row r="283" spans="1:3" x14ac:dyDescent="0.2">
      <c r="A283" t="s">
        <v>201</v>
      </c>
    </row>
    <row r="285" spans="1:3" x14ac:dyDescent="0.2">
      <c r="A285" t="s">
        <v>202</v>
      </c>
    </row>
    <row r="286" spans="1:3" x14ac:dyDescent="0.2">
      <c r="A286" t="s">
        <v>203</v>
      </c>
    </row>
    <row r="288" spans="1:3" x14ac:dyDescent="0.2">
      <c r="A288" t="s">
        <v>204</v>
      </c>
    </row>
    <row r="289" spans="1:1" x14ac:dyDescent="0.2">
      <c r="A289" t="s">
        <v>205</v>
      </c>
    </row>
    <row r="290" spans="1:1" x14ac:dyDescent="0.2">
      <c r="A290" t="s">
        <v>206</v>
      </c>
    </row>
    <row r="292" spans="1:1" x14ac:dyDescent="0.2">
      <c r="A292" t="s">
        <v>207</v>
      </c>
    </row>
    <row r="294" spans="1:1" x14ac:dyDescent="0.2">
      <c r="A294" t="s">
        <v>208</v>
      </c>
    </row>
    <row r="295" spans="1:1" x14ac:dyDescent="0.2">
      <c r="A295" t="s">
        <v>15</v>
      </c>
    </row>
    <row r="296" spans="1:1" x14ac:dyDescent="0.2">
      <c r="A296" t="s">
        <v>209</v>
      </c>
    </row>
    <row r="300" spans="1:1" x14ac:dyDescent="0.2">
      <c r="A300" t="str">
        <f>LEFT(A235,5)</f>
        <v>26.48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8"/>
  <sheetViews>
    <sheetView rightToLeft="1" topLeftCell="A31" workbookViewId="0">
      <selection activeCell="L38" sqref="L38"/>
    </sheetView>
  </sheetViews>
  <sheetFormatPr defaultRowHeight="14.25" x14ac:dyDescent="0.2"/>
  <cols>
    <col min="1" max="1" width="7.875" customWidth="1"/>
    <col min="2" max="2" width="8.875" customWidth="1"/>
    <col min="3" max="3" width="8.375" customWidth="1"/>
  </cols>
  <sheetData>
    <row r="1" spans="1:1" x14ac:dyDescent="0.2">
      <c r="A1" t="s">
        <v>222</v>
      </c>
    </row>
    <row r="2" spans="1:1" x14ac:dyDescent="0.2">
      <c r="A2" t="s">
        <v>223</v>
      </c>
    </row>
    <row r="3" spans="1:1" x14ac:dyDescent="0.2">
      <c r="A3" t="s">
        <v>224</v>
      </c>
    </row>
    <row r="4" spans="1:1" x14ac:dyDescent="0.2">
      <c r="A4" t="s">
        <v>225</v>
      </c>
    </row>
    <row r="5" spans="1:1" x14ac:dyDescent="0.2">
      <c r="A5" t="s">
        <v>226</v>
      </c>
    </row>
    <row r="6" spans="1:1" x14ac:dyDescent="0.2">
      <c r="A6" t="s">
        <v>227</v>
      </c>
    </row>
    <row r="7" spans="1:1" x14ac:dyDescent="0.2">
      <c r="A7" t="s">
        <v>228</v>
      </c>
    </row>
    <row r="8" spans="1:1" x14ac:dyDescent="0.2">
      <c r="A8" t="s">
        <v>229</v>
      </c>
    </row>
    <row r="9" spans="1:1" x14ac:dyDescent="0.2">
      <c r="A9" s="44" t="s">
        <v>230</v>
      </c>
    </row>
    <row r="10" spans="1:1" x14ac:dyDescent="0.2">
      <c r="A10" t="s">
        <v>231</v>
      </c>
    </row>
    <row r="11" spans="1:1" x14ac:dyDescent="0.2">
      <c r="A11" t="s">
        <v>232</v>
      </c>
    </row>
    <row r="12" spans="1:1" x14ac:dyDescent="0.2">
      <c r="A12" t="s">
        <v>233</v>
      </c>
    </row>
    <row r="13" spans="1:1" x14ac:dyDescent="0.2">
      <c r="A13" t="s">
        <v>234</v>
      </c>
    </row>
    <row r="14" spans="1:1" x14ac:dyDescent="0.2">
      <c r="A14" t="s">
        <v>235</v>
      </c>
    </row>
    <row r="15" spans="1:1" x14ac:dyDescent="0.2">
      <c r="A15" t="s">
        <v>236</v>
      </c>
    </row>
    <row r="16" spans="1:1" x14ac:dyDescent="0.2">
      <c r="A16" t="s">
        <v>237</v>
      </c>
    </row>
    <row r="17" spans="1:1" x14ac:dyDescent="0.2">
      <c r="A17" s="45" t="s">
        <v>238</v>
      </c>
    </row>
    <row r="18" spans="1:1" x14ac:dyDescent="0.2">
      <c r="A18" t="s">
        <v>239</v>
      </c>
    </row>
    <row r="19" spans="1:1" x14ac:dyDescent="0.2">
      <c r="A19" s="45" t="s">
        <v>240</v>
      </c>
    </row>
    <row r="20" spans="1:1" x14ac:dyDescent="0.2">
      <c r="A20" t="s">
        <v>241</v>
      </c>
    </row>
    <row r="21" spans="1:1" x14ac:dyDescent="0.2">
      <c r="A21" s="45" t="s">
        <v>242</v>
      </c>
    </row>
    <row r="22" spans="1:1" x14ac:dyDescent="0.2">
      <c r="A22" t="s">
        <v>243</v>
      </c>
    </row>
    <row r="23" spans="1:1" x14ac:dyDescent="0.2">
      <c r="A23" s="45" t="s">
        <v>244</v>
      </c>
    </row>
    <row r="24" spans="1:1" x14ac:dyDescent="0.2">
      <c r="A24" t="s">
        <v>245</v>
      </c>
    </row>
    <row r="25" spans="1:1" x14ac:dyDescent="0.2">
      <c r="A25" s="45" t="s">
        <v>246</v>
      </c>
    </row>
    <row r="26" spans="1:1" x14ac:dyDescent="0.2">
      <c r="A26" t="s">
        <v>247</v>
      </c>
    </row>
    <row r="27" spans="1:1" x14ac:dyDescent="0.2">
      <c r="A27" s="45" t="s">
        <v>248</v>
      </c>
    </row>
    <row r="28" spans="1:1" x14ac:dyDescent="0.2">
      <c r="A28" t="s">
        <v>249</v>
      </c>
    </row>
    <row r="29" spans="1:1" x14ac:dyDescent="0.2">
      <c r="A29" s="45" t="s">
        <v>250</v>
      </c>
    </row>
    <row r="30" spans="1:1" x14ac:dyDescent="0.2">
      <c r="A30" t="s">
        <v>251</v>
      </c>
    </row>
    <row r="31" spans="1:1" x14ac:dyDescent="0.2">
      <c r="A31" t="s">
        <v>252</v>
      </c>
    </row>
    <row r="32" spans="1:1" x14ac:dyDescent="0.2">
      <c r="A32" t="s">
        <v>253</v>
      </c>
    </row>
    <row r="33" spans="1:1" x14ac:dyDescent="0.2">
      <c r="A33" t="s">
        <v>254</v>
      </c>
    </row>
    <row r="34" spans="1:1" x14ac:dyDescent="0.2">
      <c r="A34" t="s">
        <v>255</v>
      </c>
    </row>
    <row r="35" spans="1:1" x14ac:dyDescent="0.2">
      <c r="A35" t="s">
        <v>256</v>
      </c>
    </row>
    <row r="36" spans="1:1" x14ac:dyDescent="0.2">
      <c r="A36" t="s">
        <v>257</v>
      </c>
    </row>
    <row r="37" spans="1:1" x14ac:dyDescent="0.2">
      <c r="A37" t="s">
        <v>258</v>
      </c>
    </row>
    <row r="39" spans="1:1" x14ac:dyDescent="0.2">
      <c r="A39" t="s">
        <v>259</v>
      </c>
    </row>
    <row r="40" spans="1:1" x14ac:dyDescent="0.2">
      <c r="A40" t="s">
        <v>260</v>
      </c>
    </row>
    <row r="41" spans="1:1" x14ac:dyDescent="0.2">
      <c r="A41" t="s">
        <v>261</v>
      </c>
    </row>
    <row r="42" spans="1:1" x14ac:dyDescent="0.2">
      <c r="A42" t="s">
        <v>262</v>
      </c>
    </row>
    <row r="44" spans="1:1" x14ac:dyDescent="0.2">
      <c r="A44" s="44">
        <v>0.47462962962962968</v>
      </c>
    </row>
    <row r="45" spans="1:1" x14ac:dyDescent="0.2">
      <c r="A45" t="s">
        <v>492</v>
      </c>
    </row>
    <row r="46" spans="1:1" x14ac:dyDescent="0.2">
      <c r="A46" t="s">
        <v>263</v>
      </c>
    </row>
    <row r="48" spans="1:1" x14ac:dyDescent="0.2">
      <c r="A48" t="s">
        <v>264</v>
      </c>
    </row>
    <row r="50" spans="1:1" x14ac:dyDescent="0.2">
      <c r="A50" t="s">
        <v>265</v>
      </c>
    </row>
    <row r="52" spans="1:1" x14ac:dyDescent="0.2">
      <c r="A52" t="s">
        <v>266</v>
      </c>
    </row>
    <row r="54" spans="1:1" x14ac:dyDescent="0.2">
      <c r="A54" t="s">
        <v>267</v>
      </c>
    </row>
    <row r="56" spans="1:1" x14ac:dyDescent="0.2">
      <c r="A56" t="s">
        <v>268</v>
      </c>
    </row>
    <row r="58" spans="1:1" x14ac:dyDescent="0.2">
      <c r="A58" t="s">
        <v>269</v>
      </c>
    </row>
    <row r="60" spans="1:1" x14ac:dyDescent="0.2">
      <c r="A60" t="s">
        <v>270</v>
      </c>
    </row>
    <row r="62" spans="1:1" x14ac:dyDescent="0.2">
      <c r="A62" t="s">
        <v>271</v>
      </c>
    </row>
    <row r="64" spans="1:1" x14ac:dyDescent="0.2">
      <c r="A64" t="s">
        <v>272</v>
      </c>
    </row>
    <row r="66" spans="1:1" x14ac:dyDescent="0.2">
      <c r="A66" t="s">
        <v>273</v>
      </c>
    </row>
    <row r="68" spans="1:1" x14ac:dyDescent="0.2">
      <c r="A68" t="s">
        <v>274</v>
      </c>
    </row>
    <row r="70" spans="1:1" x14ac:dyDescent="0.2">
      <c r="A70" t="s">
        <v>275</v>
      </c>
    </row>
    <row r="72" spans="1:1" x14ac:dyDescent="0.2">
      <c r="A72" t="s">
        <v>276</v>
      </c>
    </row>
    <row r="74" spans="1:1" x14ac:dyDescent="0.2">
      <c r="A74" t="s">
        <v>277</v>
      </c>
    </row>
    <row r="76" spans="1:1" x14ac:dyDescent="0.2">
      <c r="A76" t="s">
        <v>278</v>
      </c>
    </row>
    <row r="78" spans="1:1" x14ac:dyDescent="0.2">
      <c r="A78" t="s">
        <v>279</v>
      </c>
    </row>
    <row r="80" spans="1:1" x14ac:dyDescent="0.2">
      <c r="A80" t="s">
        <v>280</v>
      </c>
    </row>
    <row r="82" spans="1:1" x14ac:dyDescent="0.2">
      <c r="A82" t="s">
        <v>281</v>
      </c>
    </row>
    <row r="84" spans="1:1" x14ac:dyDescent="0.2">
      <c r="A84" t="s">
        <v>282</v>
      </c>
    </row>
    <row r="86" spans="1:1" x14ac:dyDescent="0.2">
      <c r="A86" t="s">
        <v>283</v>
      </c>
    </row>
    <row r="88" spans="1:1" x14ac:dyDescent="0.2">
      <c r="A88" t="s">
        <v>284</v>
      </c>
    </row>
    <row r="90" spans="1:1" x14ac:dyDescent="0.2">
      <c r="A90" t="s">
        <v>285</v>
      </c>
    </row>
    <row r="92" spans="1:1" x14ac:dyDescent="0.2">
      <c r="A92" t="s">
        <v>286</v>
      </c>
    </row>
    <row r="94" spans="1:1" x14ac:dyDescent="0.2">
      <c r="A94" t="s">
        <v>287</v>
      </c>
    </row>
    <row r="96" spans="1:1" x14ac:dyDescent="0.2">
      <c r="A96" t="s">
        <v>288</v>
      </c>
    </row>
    <row r="98" spans="1:1" x14ac:dyDescent="0.2">
      <c r="A98" t="s">
        <v>289</v>
      </c>
    </row>
    <row r="100" spans="1:1" x14ac:dyDescent="0.2">
      <c r="A100" t="s">
        <v>290</v>
      </c>
    </row>
    <row r="102" spans="1:1" x14ac:dyDescent="0.2">
      <c r="A102" t="s">
        <v>291</v>
      </c>
    </row>
    <row r="104" spans="1:1" x14ac:dyDescent="0.2">
      <c r="A104" t="s">
        <v>292</v>
      </c>
    </row>
    <row r="106" spans="1:1" x14ac:dyDescent="0.2">
      <c r="A106" t="s">
        <v>293</v>
      </c>
    </row>
    <row r="108" spans="1:1" x14ac:dyDescent="0.2">
      <c r="A108" t="s">
        <v>294</v>
      </c>
    </row>
    <row r="110" spans="1:1" x14ac:dyDescent="0.2">
      <c r="A110" t="s">
        <v>295</v>
      </c>
    </row>
    <row r="112" spans="1:1" x14ac:dyDescent="0.2">
      <c r="A112" t="s">
        <v>296</v>
      </c>
    </row>
    <row r="114" spans="1:1" x14ac:dyDescent="0.2">
      <c r="A114" t="s">
        <v>297</v>
      </c>
    </row>
    <row r="116" spans="1:1" x14ac:dyDescent="0.2">
      <c r="A116" t="s">
        <v>298</v>
      </c>
    </row>
    <row r="118" spans="1:1" x14ac:dyDescent="0.2">
      <c r="A118" t="s">
        <v>299</v>
      </c>
    </row>
    <row r="120" spans="1:1" x14ac:dyDescent="0.2">
      <c r="A120" t="s">
        <v>300</v>
      </c>
    </row>
    <row r="122" spans="1:1" x14ac:dyDescent="0.2">
      <c r="A122" t="s">
        <v>301</v>
      </c>
    </row>
    <row r="124" spans="1:1" x14ac:dyDescent="0.2">
      <c r="A124" t="s">
        <v>302</v>
      </c>
    </row>
    <row r="126" spans="1:1" x14ac:dyDescent="0.2">
      <c r="A126" t="s">
        <v>303</v>
      </c>
    </row>
    <row r="128" spans="1:1" x14ac:dyDescent="0.2">
      <c r="A128" t="s">
        <v>304</v>
      </c>
    </row>
    <row r="130" spans="1:1" x14ac:dyDescent="0.2">
      <c r="A130" t="s">
        <v>305</v>
      </c>
    </row>
    <row r="132" spans="1:1" x14ac:dyDescent="0.2">
      <c r="A132" t="s">
        <v>306</v>
      </c>
    </row>
    <row r="134" spans="1:1" x14ac:dyDescent="0.2">
      <c r="A134" t="s">
        <v>307</v>
      </c>
    </row>
    <row r="136" spans="1:1" x14ac:dyDescent="0.2">
      <c r="A136" t="s">
        <v>308</v>
      </c>
    </row>
    <row r="138" spans="1:1" x14ac:dyDescent="0.2">
      <c r="A138" t="s">
        <v>309</v>
      </c>
    </row>
    <row r="140" spans="1:1" x14ac:dyDescent="0.2">
      <c r="A140" t="s">
        <v>310</v>
      </c>
    </row>
    <row r="142" spans="1:1" x14ac:dyDescent="0.2">
      <c r="A142" t="s">
        <v>311</v>
      </c>
    </row>
    <row r="144" spans="1:1" x14ac:dyDescent="0.2">
      <c r="A144" t="s">
        <v>312</v>
      </c>
    </row>
    <row r="146" spans="1:1" x14ac:dyDescent="0.2">
      <c r="A146" t="s">
        <v>313</v>
      </c>
    </row>
    <row r="148" spans="1:1" x14ac:dyDescent="0.2">
      <c r="A148" t="s">
        <v>314</v>
      </c>
    </row>
    <row r="150" spans="1:1" x14ac:dyDescent="0.2">
      <c r="A150" t="s">
        <v>315</v>
      </c>
    </row>
    <row r="152" spans="1:1" x14ac:dyDescent="0.2">
      <c r="A152" t="s">
        <v>316</v>
      </c>
    </row>
    <row r="154" spans="1:1" x14ac:dyDescent="0.2">
      <c r="A154" t="s">
        <v>317</v>
      </c>
    </row>
    <row r="156" spans="1:1" x14ac:dyDescent="0.2">
      <c r="A156" t="s">
        <v>318</v>
      </c>
    </row>
    <row r="158" spans="1:1" x14ac:dyDescent="0.2">
      <c r="A158" t="s">
        <v>319</v>
      </c>
    </row>
    <row r="160" spans="1:1" x14ac:dyDescent="0.2">
      <c r="A160" t="s">
        <v>320</v>
      </c>
    </row>
    <row r="162" spans="1:1" x14ac:dyDescent="0.2">
      <c r="A162" t="s">
        <v>321</v>
      </c>
    </row>
    <row r="164" spans="1:1" x14ac:dyDescent="0.2">
      <c r="A164" t="s">
        <v>322</v>
      </c>
    </row>
    <row r="166" spans="1:1" x14ac:dyDescent="0.2">
      <c r="A166" t="s">
        <v>323</v>
      </c>
    </row>
    <row r="168" spans="1:1" x14ac:dyDescent="0.2">
      <c r="A168" t="s">
        <v>324</v>
      </c>
    </row>
    <row r="170" spans="1:1" x14ac:dyDescent="0.2">
      <c r="A170" t="s">
        <v>325</v>
      </c>
    </row>
    <row r="172" spans="1:1" x14ac:dyDescent="0.2">
      <c r="A172" t="s">
        <v>326</v>
      </c>
    </row>
    <row r="174" spans="1:1" x14ac:dyDescent="0.2">
      <c r="A174" t="s">
        <v>327</v>
      </c>
    </row>
    <row r="176" spans="1:1" x14ac:dyDescent="0.2">
      <c r="A176" t="s">
        <v>328</v>
      </c>
    </row>
    <row r="178" spans="1:1" x14ac:dyDescent="0.2">
      <c r="A178" t="s">
        <v>329</v>
      </c>
    </row>
    <row r="180" spans="1:1" x14ac:dyDescent="0.2">
      <c r="A180" t="s">
        <v>330</v>
      </c>
    </row>
    <row r="182" spans="1:1" x14ac:dyDescent="0.2">
      <c r="A182" t="s">
        <v>331</v>
      </c>
    </row>
    <row r="184" spans="1:1" x14ac:dyDescent="0.2">
      <c r="A184" t="s">
        <v>332</v>
      </c>
    </row>
    <row r="186" spans="1:1" x14ac:dyDescent="0.2">
      <c r="A186" t="s">
        <v>333</v>
      </c>
    </row>
    <row r="188" spans="1:1" x14ac:dyDescent="0.2">
      <c r="A188" t="s">
        <v>334</v>
      </c>
    </row>
    <row r="190" spans="1:1" x14ac:dyDescent="0.2">
      <c r="A190" t="s">
        <v>335</v>
      </c>
    </row>
    <row r="192" spans="1:1" x14ac:dyDescent="0.2">
      <c r="A192" t="s">
        <v>336</v>
      </c>
    </row>
    <row r="193" spans="1:1" x14ac:dyDescent="0.2">
      <c r="A193" t="s">
        <v>357</v>
      </c>
    </row>
    <row r="195" spans="1:1" x14ac:dyDescent="0.2">
      <c r="A195" t="s">
        <v>358</v>
      </c>
    </row>
    <row r="197" spans="1:1" x14ac:dyDescent="0.2">
      <c r="A197" t="s">
        <v>359</v>
      </c>
    </row>
    <row r="199" spans="1:1" x14ac:dyDescent="0.2">
      <c r="A199" t="s">
        <v>360</v>
      </c>
    </row>
    <row r="201" spans="1:1" x14ac:dyDescent="0.2">
      <c r="A201" t="s">
        <v>361</v>
      </c>
    </row>
    <row r="203" spans="1:1" x14ac:dyDescent="0.2">
      <c r="A203" t="s">
        <v>362</v>
      </c>
    </row>
    <row r="205" spans="1:1" x14ac:dyDescent="0.2">
      <c r="A205" t="s">
        <v>337</v>
      </c>
    </row>
    <row r="206" spans="1:1" x14ac:dyDescent="0.2">
      <c r="A206" t="s">
        <v>338</v>
      </c>
    </row>
    <row r="207" spans="1:1" x14ac:dyDescent="0.2">
      <c r="A207" t="s">
        <v>339</v>
      </c>
    </row>
    <row r="209" spans="1:1" x14ac:dyDescent="0.2">
      <c r="A209" t="s">
        <v>340</v>
      </c>
    </row>
    <row r="210" spans="1:1" x14ac:dyDescent="0.2">
      <c r="A210" t="s">
        <v>341</v>
      </c>
    </row>
    <row r="212" spans="1:1" x14ac:dyDescent="0.2">
      <c r="A212" t="s">
        <v>342</v>
      </c>
    </row>
    <row r="213" spans="1:1" x14ac:dyDescent="0.2">
      <c r="A213" t="s">
        <v>221</v>
      </c>
    </row>
    <row r="214" spans="1:1" x14ac:dyDescent="0.2">
      <c r="A214" t="s">
        <v>343</v>
      </c>
    </row>
    <row r="215" spans="1:1" x14ac:dyDescent="0.2">
      <c r="A215" t="s">
        <v>344</v>
      </c>
    </row>
    <row r="216" spans="1:1" x14ac:dyDescent="0.2">
      <c r="A216" t="s">
        <v>345</v>
      </c>
    </row>
    <row r="217" spans="1:1" x14ac:dyDescent="0.2">
      <c r="A217" t="s">
        <v>346</v>
      </c>
    </row>
    <row r="218" spans="1:1" x14ac:dyDescent="0.2">
      <c r="A218" t="s">
        <v>347</v>
      </c>
    </row>
    <row r="219" spans="1:1" x14ac:dyDescent="0.2">
      <c r="A219" t="s">
        <v>348</v>
      </c>
    </row>
    <row r="220" spans="1:1" x14ac:dyDescent="0.2">
      <c r="A220" t="s">
        <v>349</v>
      </c>
    </row>
    <row r="221" spans="1:1" x14ac:dyDescent="0.2">
      <c r="A221" t="s">
        <v>350</v>
      </c>
    </row>
    <row r="222" spans="1:1" x14ac:dyDescent="0.2">
      <c r="A222" t="s">
        <v>351</v>
      </c>
    </row>
    <row r="223" spans="1:1" x14ac:dyDescent="0.2">
      <c r="A223" t="s">
        <v>352</v>
      </c>
    </row>
    <row r="224" spans="1:1" x14ac:dyDescent="0.2">
      <c r="A224" t="s">
        <v>353</v>
      </c>
    </row>
    <row r="226" spans="1:1" x14ac:dyDescent="0.2">
      <c r="A226" t="s">
        <v>354</v>
      </c>
    </row>
    <row r="228" spans="1:1" x14ac:dyDescent="0.2">
      <c r="A228" t="s">
        <v>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35</vt:i4>
      </vt:variant>
    </vt:vector>
  </HeadingPairs>
  <TitlesOfParts>
    <vt:vector size="39" baseType="lpstr">
      <vt:lpstr>גיליון1</vt:lpstr>
      <vt:lpstr>שער הדולר</vt:lpstr>
      <vt:lpstr>מחיר אונקיית כסף</vt:lpstr>
      <vt:lpstr>שעת עדכון אחרון</vt:lpstr>
      <vt:lpstr>גיליון1!_ftn1</vt:lpstr>
      <vt:lpstr>גיליון1!_ftn10</vt:lpstr>
      <vt:lpstr>גיליון1!_ftn11</vt:lpstr>
      <vt:lpstr>גיליון1!_ftn12</vt:lpstr>
      <vt:lpstr>גיליון1!_ftn13</vt:lpstr>
      <vt:lpstr>גיליון1!_ftn14</vt:lpstr>
      <vt:lpstr>גיליון1!_ftn15</vt:lpstr>
      <vt:lpstr>גיליון1!_ftn16</vt:lpstr>
      <vt:lpstr>גיליון1!_ftn17</vt:lpstr>
      <vt:lpstr>גיליון1!_ftn18</vt:lpstr>
      <vt:lpstr>גיליון1!_ftn2</vt:lpstr>
      <vt:lpstr>גיליון1!_ftn3</vt:lpstr>
      <vt:lpstr>גיליון1!_ftn4</vt:lpstr>
      <vt:lpstr>גיליון1!_ftn5</vt:lpstr>
      <vt:lpstr>גיליון1!_ftn6</vt:lpstr>
      <vt:lpstr>גיליון1!_ftn7</vt:lpstr>
      <vt:lpstr>גיליון1!_ftn8</vt:lpstr>
      <vt:lpstr>גיליון1!_ftn9</vt:lpstr>
      <vt:lpstr>גיליון1!_ftnref1</vt:lpstr>
      <vt:lpstr>גיליון1!_ftnref10</vt:lpstr>
      <vt:lpstr>גיליון1!_ftnref11</vt:lpstr>
      <vt:lpstr>גיליון1!_ftnref14</vt:lpstr>
      <vt:lpstr>גיליון1!_ftnref15</vt:lpstr>
      <vt:lpstr>גיליון1!_ftnref16</vt:lpstr>
      <vt:lpstr>גיליון1!_ftnref17</vt:lpstr>
      <vt:lpstr>גיליון1!_ftnref18</vt:lpstr>
      <vt:lpstr>גיליון1!_ftnref2</vt:lpstr>
      <vt:lpstr>גיליון1!_ftnref3</vt:lpstr>
      <vt:lpstr>גיליון1!_ftnref4</vt:lpstr>
      <vt:lpstr>גיליון1!_ftnref7</vt:lpstr>
      <vt:lpstr>גיליון1!_ftnref8</vt:lpstr>
      <vt:lpstr>גיליון1!_ftnref9</vt:lpstr>
      <vt:lpstr>'שער הדולר'!Default</vt:lpstr>
      <vt:lpstr>'שעת עדכון אחרון'!he</vt:lpstr>
      <vt:lpstr>'מחיר אונקיית כסף'!livesilver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Naomi</dc:creator>
  <cp:lastModifiedBy>תורה</cp:lastModifiedBy>
  <dcterms:created xsi:type="dcterms:W3CDTF">2015-06-05T18:19:34Z</dcterms:created>
  <dcterms:modified xsi:type="dcterms:W3CDTF">2021-03-11T09:28:54Z</dcterms:modified>
</cp:coreProperties>
</file>