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2.bin" ContentType="application/vnd.openxmlformats-officedocument.oleObject"/>
  <Override PartName="/xl/comments2.xml" ContentType="application/vnd.openxmlformats-officedocument.spreadsheetml.comments+xml"/>
  <Override PartName="/xl/drawings/drawing3.xml" ContentType="application/vnd.openxmlformats-officedocument.drawing+xml"/>
  <Override PartName="/xl/embeddings/oleObject3.bin" ContentType="application/vnd.openxmlformats-officedocument.oleObject"/>
  <Override PartName="/xl/comments3.xml" ContentType="application/vnd.openxmlformats-officedocument.spreadsheetml.comments+xml"/>
  <Override PartName="/xl/drawings/drawing4.xml" ContentType="application/vnd.openxmlformats-officedocument.drawing+xml"/>
  <Override PartName="/xl/embeddings/oleObject4.bin" ContentType="application/vnd.openxmlformats-officedocument.oleObject"/>
  <Override PartName="/xl/comments4.xml" ContentType="application/vnd.openxmlformats-officedocument.spreadsheetml.comments+xml"/>
  <Override PartName="/xl/drawings/drawing5.xml" ContentType="application/vnd.openxmlformats-officedocument.drawing+xml"/>
  <Override PartName="/xl/embeddings/oleObject5.bin" ContentType="application/vnd.openxmlformats-officedocument.oleObject"/>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6.bin" ContentType="application/vnd.openxmlformats-officedocument.oleObject"/>
  <Override PartName="/xl/comments6.xml" ContentType="application/vnd.openxmlformats-officedocument.spreadsheetml.comments+xml"/>
  <Override PartName="/xl/drawings/drawing9.xml" ContentType="application/vnd.openxmlformats-officedocument.drawing+xml"/>
  <Override PartName="/xl/embeddings/oleObject7.bin" ContentType="application/vnd.openxmlformats-officedocument.oleObject"/>
  <Override PartName="/xl/comments7.xml" ContentType="application/vnd.openxmlformats-officedocument.spreadsheetml.comments+xml"/>
  <Override PartName="/xl/drawings/drawing10.xml" ContentType="application/vnd.openxmlformats-officedocument.drawing+xml"/>
  <Override PartName="/xl/embeddings/oleObject8.bin" ContentType="application/vnd.openxmlformats-officedocument.oleObject"/>
  <Override PartName="/xl/comments8.xml" ContentType="application/vnd.openxmlformats-officedocument.spreadsheetml.comments+xml"/>
  <Override PartName="/xl/drawings/drawing11.xml" ContentType="application/vnd.openxmlformats-officedocument.drawing+xml"/>
  <Override PartName="/xl/embeddings/oleObject9.bin" ContentType="application/vnd.openxmlformats-officedocument.oleObject"/>
  <Override PartName="/xl/comments9.xml" ContentType="application/vnd.openxmlformats-officedocument.spreadsheetml.comments+xml"/>
  <Override PartName="/xl/drawings/drawing12.xml" ContentType="application/vnd.openxmlformats-officedocument.drawing+xml"/>
  <Override PartName="/xl/embeddings/oleObject10.bin" ContentType="application/vnd.openxmlformats-officedocument.oleObject"/>
  <Override PartName="/xl/comments10.xml" ContentType="application/vnd.openxmlformats-officedocument.spreadsheetml.comments+xml"/>
  <Override PartName="/xl/drawings/drawing13.xml" ContentType="application/vnd.openxmlformats-officedocument.drawing+xml"/>
  <Override PartName="/xl/embeddings/oleObject11.bin" ContentType="application/vnd.openxmlformats-officedocument.oleObject"/>
  <Override PartName="/xl/comments11.xml" ContentType="application/vnd.openxmlformats-officedocument.spreadsheetml.comments+xml"/>
  <Override PartName="/xl/drawings/drawing14.xml" ContentType="application/vnd.openxmlformats-officedocument.drawing+xml"/>
  <Override PartName="/xl/embeddings/oleObject12.bin" ContentType="application/vnd.openxmlformats-officedocument.oleObject"/>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defaultThemeVersion="164011"/>
  <mc:AlternateContent xmlns:mc="http://schemas.openxmlformats.org/markup-compatibility/2006">
    <mc:Choice Requires="x15">
      <x15ac:absPath xmlns:x15ac="http://schemas.microsoft.com/office/spreadsheetml/2010/11/ac" url="E:\‏‏סופי למשלוח\סופי סופי למשלוח\"/>
    </mc:Choice>
  </mc:AlternateContent>
  <workbookProtection workbookAlgorithmName="SHA-512" workbookHashValue="3m/wODcZ70CYnHYlFOoQzWI+glifwBYWq+Yo/EpVDUHmyXgAvrUEqA41H8RoZXyHwXK/5tAE8tWx8TgyqHj5rg==" workbookSaltValue="GjHne2gG4afbznKht6Nq3Q==" workbookSpinCount="100000" lockStructure="1"/>
  <bookViews>
    <workbookView xWindow="-120" yWindow="-120" windowWidth="29040" windowHeight="15840" tabRatio="913" activeTab="6"/>
  </bookViews>
  <sheets>
    <sheet name="אייר - מאי.5" sheetId="21" r:id="rId1"/>
    <sheet name="סיון - יוני.6" sheetId="14" r:id="rId2"/>
    <sheet name="תמוז - יולי.7" sheetId="22" r:id="rId3"/>
    <sheet name="אב - אוגוסט.8" sheetId="23" r:id="rId4"/>
    <sheet name="אלול - ספטמבר.9" sheetId="24" r:id="rId5"/>
    <sheet name="הוראות והמחשה" sheetId="13" r:id="rId6"/>
    <sheet name="מדריך הלכתי" sheetId="4" r:id="rId7"/>
    <sheet name="תשרי - אוקטובר.10" sheetId="25" r:id="rId8"/>
    <sheet name="חשוון - נובמבר.11" sheetId="26" r:id="rId9"/>
    <sheet name="כסליו - דצמבר.12" sheetId="27" state="hidden" r:id="rId10"/>
    <sheet name="כסליו - דצמבר,12" sheetId="31" r:id="rId11"/>
    <sheet name="טיבת - ינואר.1" sheetId="28" r:id="rId12"/>
    <sheet name="שבט - פברואר.2" sheetId="29" r:id="rId13"/>
    <sheet name="אדר - מרץ.3" sheetId="30" r:id="rId14"/>
  </sheets>
  <definedNames>
    <definedName name="הוספות">'מדריך הלכתי'!$CG$1:$CM$1</definedName>
    <definedName name="הוצאות">'מדריך הלכתי'!$P$1:$AF$1</definedName>
    <definedName name="הוראות">'הוראות והמחשה'!$D$6:$Q$6</definedName>
    <definedName name="הכנסות">'מדריך הלכתי'!$D$1:$X$1</definedName>
    <definedName name="הכנסות1">'מדריך הלכתי'!$D$1:$U$1</definedName>
    <definedName name="המחשה_ותירגול">'הוראות והמחשה'!$N$5:$Z$5</definedName>
    <definedName name="הערות_ושאלות">'הוראות והמחשה'!$D$184:$Q$184</definedName>
    <definedName name="הקלות_חומש" localSheetId="3">'אב - אוגוסט.8'!#REF!</definedName>
    <definedName name="הקלות_חומש" localSheetId="13">'אדר - מרץ.3'!#REF!</definedName>
    <definedName name="הקלות_חומש" localSheetId="0">'אייר - מאי.5'!#REF!</definedName>
    <definedName name="הקלות_חומש" localSheetId="4">'אלול - ספטמבר.9'!#REF!</definedName>
    <definedName name="הקלות_חומש" localSheetId="8">'חשוון - נובמבר.11'!#REF!</definedName>
    <definedName name="הקלות_חומש" localSheetId="11">'טיבת - ינואר.1'!#REF!</definedName>
    <definedName name="הקלות_חומש" localSheetId="10">'כסליו - דצמבר,12'!#REF!</definedName>
    <definedName name="הקלות_חומש" localSheetId="9">'כסליו - דצמבר.12'!#REF!</definedName>
    <definedName name="הקלות_חומש" localSheetId="12">'שבט - פברואר.2'!#REF!</definedName>
    <definedName name="הקלות_חומש" localSheetId="2">'תמוז - יולי.7'!#REF!</definedName>
    <definedName name="הקלות_חומש" localSheetId="7">'תשרי - אוקטובר.10'!#REF!</definedName>
    <definedName name="הקלות_חומש">'סיון - יוני.6'!#REF!</definedName>
    <definedName name="הקלות_לחומש" localSheetId="3">'אב - אוגוסט.8'!$B$158:$P$158</definedName>
    <definedName name="הקלות_לחומש" localSheetId="13">'אדר - מרץ.3'!$B$158:$P$158</definedName>
    <definedName name="הקלות_לחומש" localSheetId="0">'אייר - מאי.5'!$B$158:$P$158</definedName>
    <definedName name="הקלות_לחומש" localSheetId="4">'אלול - ספטמבר.9'!$B$158:$P$158</definedName>
    <definedName name="הקלות_לחומש" localSheetId="8">'חשוון - נובמבר.11'!$B$158:$P$158</definedName>
    <definedName name="הקלות_לחומש" localSheetId="11">'טיבת - ינואר.1'!$B$158:$P$158</definedName>
    <definedName name="הקלות_לחומש" localSheetId="10">'כסליו - דצמבר,12'!$B$158:$P$158</definedName>
    <definedName name="הקלות_לחומש" localSheetId="9">'כסליו - דצמבר.12'!$B$124:$P$124</definedName>
    <definedName name="הקלות_לחומש" localSheetId="12">'שבט - פברואר.2'!$B$158:$P$158</definedName>
    <definedName name="הקלות_לחומש" localSheetId="2">'תמוז - יולי.7'!$B$158:$P$158</definedName>
    <definedName name="הקלות_לחומש" localSheetId="7">'תשרי - אוקטובר.10'!$B$158:$P$158</definedName>
    <definedName name="הקלות_לחומש">'סיון - יוני.6'!$B$158:$P$158</definedName>
    <definedName name="חזרה_מהקלות_חומש" localSheetId="3">'אב - אוגוסט.8'!$G$40</definedName>
    <definedName name="חזרה_מהקלות_חומש" localSheetId="13">'אדר - מרץ.3'!$G$40</definedName>
    <definedName name="חזרה_מהקלות_חומש" localSheetId="0">'אייר - מאי.5'!$G$40</definedName>
    <definedName name="חזרה_מהקלות_חומש" localSheetId="4">'אלול - ספטמבר.9'!$G$40</definedName>
    <definedName name="חזרה_מהקלות_חומש" localSheetId="8">'חשוון - נובמבר.11'!$G$40</definedName>
    <definedName name="חזרה_מהקלות_חומש" localSheetId="11">'טיבת - ינואר.1'!$G$40</definedName>
    <definedName name="חזרה_מהקלות_חומש" localSheetId="10">'כסליו - דצמבר,12'!$G$40</definedName>
    <definedName name="חזרה_מהקלות_חומש" localSheetId="9">'כסליו - דצמבר.12'!$G$40</definedName>
    <definedName name="חזרה_מהקלות_חומש" localSheetId="12">'שבט - פברואר.2'!$G$40</definedName>
    <definedName name="חזרה_מהקלות_חומש" localSheetId="2">'תמוז - יולי.7'!$G$40</definedName>
    <definedName name="חזרה_מהקלות_חומש" localSheetId="7">'תשרי - אוקטובר.10'!$G$40</definedName>
    <definedName name="חזרה_מהקלות_חומש">'סיון - יוני.6'!$G$40</definedName>
    <definedName name="טבלת_המחשה">'מדריך הלכתי'!$AO$1:$BB$1</definedName>
    <definedName name="כללי_הפרשת_חומש">'מדריך הלכתי'!$BT$1:$CJ$1</definedName>
    <definedName name="כללי_חומש">'מדריך הלכתי'!$CB$8</definedName>
    <definedName name="כללים_ויסודות">'מדריך הלכתי'!$AY$1:$BW$1</definedName>
    <definedName name="להזמין_ולהעיר">'הוראות והמחשה'!$D$136:$Q$136</definedName>
    <definedName name="לתרומות">'הוראות והמחשה'!$A$182:$P$182</definedName>
    <definedName name="מבוא">'מדריך הלכתי'!$AO$1:$AZ$1</definedName>
    <definedName name="רישומים_והוספות">'הוראות והמחשה'!$AD$1:$AR$1</definedName>
    <definedName name="תירגול_חומש">'הוראות והמחשה'!$N$83:$Z$83</definedName>
    <definedName name="תרומות">'מדריך הלכתי'!$Z$1:$AQ$1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4" l="1"/>
  <c r="B4" i="13" l="1"/>
  <c r="A4" i="13"/>
  <c r="B5" i="4"/>
  <c r="C165" i="21" l="1"/>
  <c r="L164" i="21" l="1"/>
  <c r="K5" i="14" l="1"/>
  <c r="K5" i="22" s="1"/>
  <c r="K5" i="23" s="1"/>
  <c r="K5" i="24" s="1"/>
  <c r="K5" i="25" s="1"/>
  <c r="K5" i="26" s="1"/>
  <c r="K5" i="31" s="1"/>
  <c r="K5" i="28" s="1"/>
  <c r="K5" i="29" s="1"/>
  <c r="K5" i="30" s="1"/>
  <c r="H5" i="14"/>
  <c r="H5" i="22" s="1"/>
  <c r="H5" i="23" s="1"/>
  <c r="H5" i="24" s="1"/>
  <c r="H5" i="25" s="1"/>
  <c r="H5" i="26" s="1"/>
  <c r="H5" i="31" s="1"/>
  <c r="H5" i="28" s="1"/>
  <c r="H5" i="29" s="1"/>
  <c r="H5" i="30" s="1"/>
  <c r="P157" i="31" l="1"/>
  <c r="I157" i="31"/>
  <c r="E157" i="31"/>
  <c r="C44" i="31"/>
  <c r="W38" i="31"/>
  <c r="K38" i="31"/>
  <c r="F38" i="31"/>
  <c r="C38" i="31"/>
  <c r="V1" i="31"/>
  <c r="S1" i="31"/>
  <c r="U47" i="31" l="1"/>
  <c r="F47" i="31"/>
  <c r="M160" i="31"/>
  <c r="P157" i="30"/>
  <c r="I157" i="30"/>
  <c r="E157" i="30"/>
  <c r="C44" i="30"/>
  <c r="W38" i="30"/>
  <c r="K38" i="30"/>
  <c r="F38" i="30"/>
  <c r="C38" i="30"/>
  <c r="V1" i="30"/>
  <c r="S1" i="30"/>
  <c r="P157" i="29"/>
  <c r="I157" i="29"/>
  <c r="E157" i="29"/>
  <c r="C44" i="29"/>
  <c r="W38" i="29"/>
  <c r="K38" i="29"/>
  <c r="F38" i="29"/>
  <c r="C38" i="29"/>
  <c r="V1" i="29"/>
  <c r="S1" i="29"/>
  <c r="P157" i="28"/>
  <c r="I157" i="28"/>
  <c r="E157" i="28"/>
  <c r="C44" i="28"/>
  <c r="W38" i="28"/>
  <c r="K38" i="28"/>
  <c r="F38" i="28"/>
  <c r="C38" i="28"/>
  <c r="V1" i="28"/>
  <c r="S1" i="28"/>
  <c r="P123" i="27"/>
  <c r="I123" i="27"/>
  <c r="E123" i="27"/>
  <c r="E128" i="27" s="1"/>
  <c r="W46" i="27"/>
  <c r="C44" i="27"/>
  <c r="W38" i="27"/>
  <c r="K38" i="27"/>
  <c r="F38" i="27"/>
  <c r="C38" i="27"/>
  <c r="V1" i="27"/>
  <c r="S1" i="27"/>
  <c r="P157" i="26"/>
  <c r="I157" i="26"/>
  <c r="E157" i="26"/>
  <c r="C44" i="26"/>
  <c r="W38" i="26"/>
  <c r="K38" i="26"/>
  <c r="F38" i="26"/>
  <c r="C38" i="26"/>
  <c r="V1" i="26"/>
  <c r="S1" i="26"/>
  <c r="P157" i="25"/>
  <c r="I157" i="25"/>
  <c r="E157" i="25"/>
  <c r="C44" i="25"/>
  <c r="W38" i="25"/>
  <c r="K38" i="25"/>
  <c r="F38" i="25"/>
  <c r="C38" i="25"/>
  <c r="V1" i="25"/>
  <c r="S1" i="25"/>
  <c r="P157" i="24"/>
  <c r="I157" i="24"/>
  <c r="E157" i="24"/>
  <c r="C44" i="24"/>
  <c r="W38" i="24"/>
  <c r="K38" i="24"/>
  <c r="F38" i="24"/>
  <c r="C38" i="24"/>
  <c r="V1" i="24"/>
  <c r="S1" i="24"/>
  <c r="P157" i="23"/>
  <c r="I157" i="23"/>
  <c r="E157" i="23"/>
  <c r="C44" i="23"/>
  <c r="W38" i="23"/>
  <c r="K38" i="23"/>
  <c r="F38" i="23"/>
  <c r="C38" i="23"/>
  <c r="V1" i="23"/>
  <c r="S1" i="23"/>
  <c r="P157" i="22"/>
  <c r="I157" i="22"/>
  <c r="E157" i="22"/>
  <c r="C44" i="22"/>
  <c r="W38" i="22"/>
  <c r="K38" i="22"/>
  <c r="F38" i="22"/>
  <c r="C38" i="22"/>
  <c r="V1" i="22"/>
  <c r="S1" i="22"/>
  <c r="M160" i="30" l="1"/>
  <c r="M160" i="28"/>
  <c r="U47" i="23"/>
  <c r="F47" i="23"/>
  <c r="F47" i="24"/>
  <c r="U47" i="24"/>
  <c r="U47" i="25"/>
  <c r="F47" i="25"/>
  <c r="F47" i="26"/>
  <c r="U47" i="26"/>
  <c r="F47" i="22"/>
  <c r="U47" i="22"/>
  <c r="F47" i="28"/>
  <c r="U47" i="28"/>
  <c r="U47" i="29"/>
  <c r="F47" i="29"/>
  <c r="F47" i="30"/>
  <c r="U47" i="30"/>
  <c r="M160" i="23"/>
  <c r="M160" i="25"/>
  <c r="M160" i="29"/>
  <c r="M160" i="26"/>
  <c r="M160" i="24"/>
  <c r="M160" i="22"/>
  <c r="K12" i="14"/>
  <c r="K12" i="22" s="1"/>
  <c r="K12" i="23" s="1"/>
  <c r="K12" i="24" s="1"/>
  <c r="K12" i="25" s="1"/>
  <c r="K12" i="26" s="1"/>
  <c r="W16" i="14"/>
  <c r="W16" i="22" s="1"/>
  <c r="W16" i="23" s="1"/>
  <c r="W16" i="24" s="1"/>
  <c r="W16" i="25" s="1"/>
  <c r="W16" i="26" s="1"/>
  <c r="W15" i="14"/>
  <c r="W15" i="22" s="1"/>
  <c r="W15" i="23" s="1"/>
  <c r="W15" i="24" s="1"/>
  <c r="W15" i="25" s="1"/>
  <c r="W15" i="26" s="1"/>
  <c r="W14" i="14"/>
  <c r="W14" i="22" s="1"/>
  <c r="W14" i="23" s="1"/>
  <c r="W14" i="24" s="1"/>
  <c r="W14" i="25" s="1"/>
  <c r="W14" i="26" s="1"/>
  <c r="W13" i="14"/>
  <c r="W13" i="22" s="1"/>
  <c r="W13" i="23" s="1"/>
  <c r="W13" i="24" s="1"/>
  <c r="W13" i="25" s="1"/>
  <c r="W13" i="26" s="1"/>
  <c r="W12" i="14"/>
  <c r="W12" i="22" s="1"/>
  <c r="W12" i="23" s="1"/>
  <c r="W12" i="24" s="1"/>
  <c r="W12" i="25" s="1"/>
  <c r="W12" i="26" s="1"/>
  <c r="W11" i="14"/>
  <c r="W11" i="22" s="1"/>
  <c r="W11" i="23" s="1"/>
  <c r="W11" i="24" s="1"/>
  <c r="W11" i="25" s="1"/>
  <c r="W11" i="26" s="1"/>
  <c r="W10" i="14"/>
  <c r="W10" i="22" s="1"/>
  <c r="W10" i="23" s="1"/>
  <c r="W10" i="24" s="1"/>
  <c r="W10" i="25" s="1"/>
  <c r="W10" i="26" s="1"/>
  <c r="W9" i="14"/>
  <c r="W9" i="22" s="1"/>
  <c r="W9" i="23" s="1"/>
  <c r="W9" i="24" s="1"/>
  <c r="W9" i="25" s="1"/>
  <c r="W9" i="26" s="1"/>
  <c r="W8" i="14"/>
  <c r="W8" i="22" s="1"/>
  <c r="W8" i="23" s="1"/>
  <c r="W8" i="24" s="1"/>
  <c r="W8" i="25" s="1"/>
  <c r="W8" i="26" s="1"/>
  <c r="W7" i="14"/>
  <c r="W7" i="22" s="1"/>
  <c r="W7" i="23" s="1"/>
  <c r="W7" i="24" s="1"/>
  <c r="W7" i="25" s="1"/>
  <c r="W7" i="26" s="1"/>
  <c r="W6" i="14"/>
  <c r="W6" i="22" s="1"/>
  <c r="W6" i="23" s="1"/>
  <c r="W6" i="24" s="1"/>
  <c r="W6" i="25" s="1"/>
  <c r="W6" i="26" s="1"/>
  <c r="W5" i="14"/>
  <c r="W5" i="22" s="1"/>
  <c r="F16" i="14"/>
  <c r="F16" i="22" s="1"/>
  <c r="F16" i="23" s="1"/>
  <c r="F16" i="24" s="1"/>
  <c r="F16" i="25" s="1"/>
  <c r="F16" i="26" s="1"/>
  <c r="F15" i="14"/>
  <c r="F15" i="22" s="1"/>
  <c r="F15" i="23" s="1"/>
  <c r="F15" i="24" s="1"/>
  <c r="F15" i="25" s="1"/>
  <c r="F15" i="26" s="1"/>
  <c r="F14" i="14"/>
  <c r="F14" i="22" s="1"/>
  <c r="F14" i="23" s="1"/>
  <c r="F14" i="24" s="1"/>
  <c r="F14" i="25" s="1"/>
  <c r="F14" i="26" s="1"/>
  <c r="F13" i="14"/>
  <c r="F13" i="22" s="1"/>
  <c r="F13" i="23" s="1"/>
  <c r="F13" i="24" s="1"/>
  <c r="F13" i="25" s="1"/>
  <c r="F13" i="26" s="1"/>
  <c r="F12" i="14"/>
  <c r="F12" i="22" s="1"/>
  <c r="F12" i="23" s="1"/>
  <c r="F12" i="24" s="1"/>
  <c r="F12" i="25" s="1"/>
  <c r="F12" i="26" s="1"/>
  <c r="F11" i="14"/>
  <c r="F11" i="22" s="1"/>
  <c r="F11" i="23" s="1"/>
  <c r="F11" i="24" s="1"/>
  <c r="F11" i="25" s="1"/>
  <c r="F11" i="26" s="1"/>
  <c r="F10" i="14"/>
  <c r="F10" i="22" s="1"/>
  <c r="F10" i="23" s="1"/>
  <c r="F10" i="24" s="1"/>
  <c r="F10" i="25" s="1"/>
  <c r="F10" i="26" s="1"/>
  <c r="F9" i="14"/>
  <c r="F9" i="22" s="1"/>
  <c r="F9" i="23" s="1"/>
  <c r="F9" i="24" s="1"/>
  <c r="F9" i="25" s="1"/>
  <c r="F9" i="26" s="1"/>
  <c r="F8" i="14"/>
  <c r="F8" i="22" s="1"/>
  <c r="F8" i="23" s="1"/>
  <c r="F8" i="24" s="1"/>
  <c r="F8" i="25" s="1"/>
  <c r="F8" i="26" s="1"/>
  <c r="F7" i="14"/>
  <c r="F7" i="22" s="1"/>
  <c r="F7" i="23" s="1"/>
  <c r="F7" i="24" s="1"/>
  <c r="F7" i="25" s="1"/>
  <c r="F7" i="26" s="1"/>
  <c r="F6" i="14"/>
  <c r="F6" i="22" s="1"/>
  <c r="F6" i="23" s="1"/>
  <c r="F6" i="24" s="1"/>
  <c r="F6" i="25" s="1"/>
  <c r="F6" i="26" s="1"/>
  <c r="F5" i="14"/>
  <c r="F5" i="22" s="1"/>
  <c r="C16" i="14"/>
  <c r="C16" i="22" s="1"/>
  <c r="C16" i="23" s="1"/>
  <c r="C16" i="24" s="1"/>
  <c r="C16" i="25" s="1"/>
  <c r="C16" i="26" s="1"/>
  <c r="C15" i="14"/>
  <c r="C15" i="22" s="1"/>
  <c r="C15" i="23" s="1"/>
  <c r="C15" i="24" s="1"/>
  <c r="C15" i="25" s="1"/>
  <c r="C15" i="26" s="1"/>
  <c r="C14" i="14"/>
  <c r="C14" i="22" s="1"/>
  <c r="C14" i="23" s="1"/>
  <c r="C14" i="24" s="1"/>
  <c r="C14" i="25" s="1"/>
  <c r="C14" i="26" s="1"/>
  <c r="C13" i="14"/>
  <c r="C13" i="22" s="1"/>
  <c r="C13" i="23" s="1"/>
  <c r="C13" i="24" s="1"/>
  <c r="C13" i="25" s="1"/>
  <c r="C13" i="26" s="1"/>
  <c r="C12" i="14"/>
  <c r="C12" i="22" s="1"/>
  <c r="C12" i="23" s="1"/>
  <c r="C12" i="24" s="1"/>
  <c r="C12" i="25" s="1"/>
  <c r="C12" i="26" s="1"/>
  <c r="C11" i="14"/>
  <c r="C11" i="22" s="1"/>
  <c r="C11" i="23" s="1"/>
  <c r="C11" i="24" s="1"/>
  <c r="C11" i="25" s="1"/>
  <c r="C11" i="26" s="1"/>
  <c r="C10" i="14"/>
  <c r="C10" i="22" s="1"/>
  <c r="C10" i="23" s="1"/>
  <c r="C10" i="24" s="1"/>
  <c r="C10" i="25" s="1"/>
  <c r="C10" i="26" s="1"/>
  <c r="C9" i="14"/>
  <c r="C9" i="22" s="1"/>
  <c r="C9" i="23" s="1"/>
  <c r="C9" i="24" s="1"/>
  <c r="C9" i="25" s="1"/>
  <c r="C9" i="26" s="1"/>
  <c r="C8" i="14"/>
  <c r="C8" i="22" s="1"/>
  <c r="C8" i="23" s="1"/>
  <c r="C8" i="24" s="1"/>
  <c r="C8" i="25" s="1"/>
  <c r="C8" i="26" s="1"/>
  <c r="C7" i="14"/>
  <c r="C7" i="22" s="1"/>
  <c r="C7" i="23" s="1"/>
  <c r="C7" i="24" s="1"/>
  <c r="C7" i="25" s="1"/>
  <c r="C7" i="26" s="1"/>
  <c r="C6" i="14"/>
  <c r="C6" i="22" s="1"/>
  <c r="C6" i="23" s="1"/>
  <c r="C6" i="24" s="1"/>
  <c r="C6" i="25" s="1"/>
  <c r="C6" i="26" s="1"/>
  <c r="C5" i="14"/>
  <c r="C5" i="22" s="1"/>
  <c r="E16" i="14"/>
  <c r="E16" i="22" s="1"/>
  <c r="E16" i="23" s="1"/>
  <c r="E16" i="24" s="1"/>
  <c r="E16" i="25" s="1"/>
  <c r="E16" i="26" s="1"/>
  <c r="E15" i="14"/>
  <c r="E15" i="22" s="1"/>
  <c r="E15" i="23" s="1"/>
  <c r="E15" i="24" s="1"/>
  <c r="E15" i="25" s="1"/>
  <c r="E15" i="26" s="1"/>
  <c r="E14" i="14"/>
  <c r="E14" i="22" s="1"/>
  <c r="E14" i="23" s="1"/>
  <c r="E14" i="24" s="1"/>
  <c r="E14" i="25" s="1"/>
  <c r="E14" i="26" s="1"/>
  <c r="E13" i="14"/>
  <c r="E13" i="22" s="1"/>
  <c r="E13" i="23" s="1"/>
  <c r="E13" i="24" s="1"/>
  <c r="E13" i="25" s="1"/>
  <c r="E13" i="26" s="1"/>
  <c r="E12" i="14"/>
  <c r="E12" i="22" s="1"/>
  <c r="E12" i="23" s="1"/>
  <c r="E12" i="24" s="1"/>
  <c r="E12" i="25" s="1"/>
  <c r="E12" i="26" s="1"/>
  <c r="E11" i="14"/>
  <c r="E11" i="22" s="1"/>
  <c r="E11" i="23" s="1"/>
  <c r="E11" i="24" s="1"/>
  <c r="E11" i="25" s="1"/>
  <c r="E11" i="26" s="1"/>
  <c r="E10" i="14"/>
  <c r="E10" i="22" s="1"/>
  <c r="E10" i="23" s="1"/>
  <c r="E10" i="24" s="1"/>
  <c r="E10" i="25" s="1"/>
  <c r="E10" i="26" s="1"/>
  <c r="E9" i="14"/>
  <c r="E9" i="22" s="1"/>
  <c r="E9" i="23" s="1"/>
  <c r="E9" i="24" s="1"/>
  <c r="E9" i="25" s="1"/>
  <c r="E9" i="26" s="1"/>
  <c r="E8" i="14"/>
  <c r="E8" i="22" s="1"/>
  <c r="E8" i="23" s="1"/>
  <c r="E8" i="24" s="1"/>
  <c r="E8" i="25" s="1"/>
  <c r="E8" i="26" s="1"/>
  <c r="E7" i="14"/>
  <c r="E7" i="22" s="1"/>
  <c r="E7" i="23" s="1"/>
  <c r="E7" i="24" s="1"/>
  <c r="E7" i="25" s="1"/>
  <c r="E7" i="26" s="1"/>
  <c r="E6" i="14"/>
  <c r="E6" i="22" s="1"/>
  <c r="E6" i="23" s="1"/>
  <c r="E6" i="24" s="1"/>
  <c r="E6" i="25" s="1"/>
  <c r="E6" i="26" s="1"/>
  <c r="E5" i="14"/>
  <c r="E5" i="22" s="1"/>
  <c r="E5" i="23" s="1"/>
  <c r="E5" i="24" s="1"/>
  <c r="E5" i="25" s="1"/>
  <c r="E5" i="26" s="1"/>
  <c r="B16" i="14"/>
  <c r="B16" i="22" s="1"/>
  <c r="B16" i="23" s="1"/>
  <c r="B16" i="24" s="1"/>
  <c r="B16" i="25" s="1"/>
  <c r="B16" i="26" s="1"/>
  <c r="B15" i="14"/>
  <c r="B15" i="22" s="1"/>
  <c r="B15" i="23" s="1"/>
  <c r="B15" i="24" s="1"/>
  <c r="B15" i="25" s="1"/>
  <c r="B15" i="26" s="1"/>
  <c r="B14" i="14"/>
  <c r="B14" i="22" s="1"/>
  <c r="B14" i="23" s="1"/>
  <c r="B14" i="24" s="1"/>
  <c r="B14" i="25" s="1"/>
  <c r="B14" i="26" s="1"/>
  <c r="B13" i="14"/>
  <c r="B13" i="22" s="1"/>
  <c r="B13" i="23" s="1"/>
  <c r="B13" i="24" s="1"/>
  <c r="B13" i="25" s="1"/>
  <c r="B13" i="26" s="1"/>
  <c r="B12" i="14"/>
  <c r="B12" i="22" s="1"/>
  <c r="B12" i="23" s="1"/>
  <c r="B12" i="24" s="1"/>
  <c r="B12" i="25" s="1"/>
  <c r="B12" i="26" s="1"/>
  <c r="B11" i="14"/>
  <c r="B11" i="22" s="1"/>
  <c r="B11" i="23" s="1"/>
  <c r="B11" i="24" s="1"/>
  <c r="B11" i="25" s="1"/>
  <c r="B11" i="26" s="1"/>
  <c r="B10" i="14"/>
  <c r="B10" i="22" s="1"/>
  <c r="B10" i="23" s="1"/>
  <c r="B10" i="24" s="1"/>
  <c r="B10" i="25" s="1"/>
  <c r="B10" i="26" s="1"/>
  <c r="B9" i="14"/>
  <c r="B9" i="22" s="1"/>
  <c r="B9" i="23" s="1"/>
  <c r="B9" i="24" s="1"/>
  <c r="B9" i="25" s="1"/>
  <c r="B9" i="26" s="1"/>
  <c r="B8" i="14"/>
  <c r="B8" i="22" s="1"/>
  <c r="B8" i="23" s="1"/>
  <c r="B8" i="24" s="1"/>
  <c r="B8" i="25" s="1"/>
  <c r="B8" i="26" s="1"/>
  <c r="B7" i="14"/>
  <c r="B7" i="22" s="1"/>
  <c r="B7" i="23" s="1"/>
  <c r="B7" i="24" s="1"/>
  <c r="B7" i="25" s="1"/>
  <c r="B7" i="26" s="1"/>
  <c r="B6" i="14"/>
  <c r="B6" i="22" s="1"/>
  <c r="B6" i="23" s="1"/>
  <c r="B6" i="24" s="1"/>
  <c r="B6" i="25" s="1"/>
  <c r="B6" i="26" s="1"/>
  <c r="B5" i="14"/>
  <c r="B5" i="22" s="1"/>
  <c r="B5" i="23" s="1"/>
  <c r="B5" i="24" s="1"/>
  <c r="B5" i="25" s="1"/>
  <c r="B5" i="26" s="1"/>
  <c r="V16" i="14"/>
  <c r="T16" i="14"/>
  <c r="T16" i="22" s="1"/>
  <c r="T16" i="23" s="1"/>
  <c r="T16" i="24" s="1"/>
  <c r="T16" i="25" s="1"/>
  <c r="T16" i="26" s="1"/>
  <c r="S16" i="14"/>
  <c r="S16" i="22" s="1"/>
  <c r="S16" i="23" s="1"/>
  <c r="S16" i="24" s="1"/>
  <c r="S16" i="25" s="1"/>
  <c r="S16" i="26" s="1"/>
  <c r="R16" i="14"/>
  <c r="R16" i="22" s="1"/>
  <c r="R16" i="23" s="1"/>
  <c r="R16" i="24" s="1"/>
  <c r="R16" i="25" s="1"/>
  <c r="R16" i="26" s="1"/>
  <c r="Q16" i="14"/>
  <c r="O16" i="14"/>
  <c r="O16" i="22" s="1"/>
  <c r="O16" i="23" s="1"/>
  <c r="O16" i="24" s="1"/>
  <c r="O16" i="25" s="1"/>
  <c r="O16" i="26" s="1"/>
  <c r="N16" i="14"/>
  <c r="N16" i="22" s="1"/>
  <c r="N16" i="23" s="1"/>
  <c r="N16" i="24" s="1"/>
  <c r="N16" i="25" s="1"/>
  <c r="N16" i="26" s="1"/>
  <c r="M16" i="14"/>
  <c r="M16" i="22" s="1"/>
  <c r="M16" i="23" s="1"/>
  <c r="M16" i="24" s="1"/>
  <c r="M16" i="25" s="1"/>
  <c r="M16" i="26" s="1"/>
  <c r="L16" i="14"/>
  <c r="L16" i="22" s="1"/>
  <c r="L16" i="23" s="1"/>
  <c r="L16" i="24" s="1"/>
  <c r="L16" i="25" s="1"/>
  <c r="L16" i="26" s="1"/>
  <c r="K16" i="14"/>
  <c r="K16" i="22" s="1"/>
  <c r="K16" i="23" s="1"/>
  <c r="K16" i="24" s="1"/>
  <c r="K16" i="25" s="1"/>
  <c r="K16" i="26" s="1"/>
  <c r="J16" i="14"/>
  <c r="J16" i="22" s="1"/>
  <c r="J16" i="23" s="1"/>
  <c r="J16" i="24" s="1"/>
  <c r="J16" i="25" s="1"/>
  <c r="J16" i="26" s="1"/>
  <c r="I16" i="14"/>
  <c r="I16" i="22" s="1"/>
  <c r="I16" i="23" s="1"/>
  <c r="I16" i="24" s="1"/>
  <c r="I16" i="25" s="1"/>
  <c r="I16" i="26" s="1"/>
  <c r="H16" i="14"/>
  <c r="H16" i="22" s="1"/>
  <c r="H16" i="23" s="1"/>
  <c r="H16" i="24" s="1"/>
  <c r="H16" i="25" s="1"/>
  <c r="H16" i="26" s="1"/>
  <c r="V15" i="14"/>
  <c r="T15" i="14"/>
  <c r="T15" i="22" s="1"/>
  <c r="T15" i="23" s="1"/>
  <c r="T15" i="24" s="1"/>
  <c r="T15" i="25" s="1"/>
  <c r="T15" i="26" s="1"/>
  <c r="S15" i="14"/>
  <c r="S15" i="22" s="1"/>
  <c r="S15" i="23" s="1"/>
  <c r="S15" i="24" s="1"/>
  <c r="S15" i="25" s="1"/>
  <c r="S15" i="26" s="1"/>
  <c r="R15" i="14"/>
  <c r="R15" i="22" s="1"/>
  <c r="R15" i="23" s="1"/>
  <c r="R15" i="24" s="1"/>
  <c r="R15" i="25" s="1"/>
  <c r="R15" i="26" s="1"/>
  <c r="Q15" i="14"/>
  <c r="O15" i="14"/>
  <c r="O15" i="22" s="1"/>
  <c r="O15" i="23" s="1"/>
  <c r="O15" i="24" s="1"/>
  <c r="O15" i="25" s="1"/>
  <c r="O15" i="26" s="1"/>
  <c r="N15" i="14"/>
  <c r="N15" i="22" s="1"/>
  <c r="N15" i="23" s="1"/>
  <c r="N15" i="24" s="1"/>
  <c r="N15" i="25" s="1"/>
  <c r="N15" i="26" s="1"/>
  <c r="M15" i="14"/>
  <c r="M15" i="22" s="1"/>
  <c r="M15" i="23" s="1"/>
  <c r="M15" i="24" s="1"/>
  <c r="M15" i="25" s="1"/>
  <c r="M15" i="26" s="1"/>
  <c r="L15" i="14"/>
  <c r="L15" i="22" s="1"/>
  <c r="L15" i="23" s="1"/>
  <c r="L15" i="24" s="1"/>
  <c r="L15" i="25" s="1"/>
  <c r="L15" i="26" s="1"/>
  <c r="K15" i="14"/>
  <c r="K15" i="22" s="1"/>
  <c r="K15" i="23" s="1"/>
  <c r="K15" i="24" s="1"/>
  <c r="K15" i="25" s="1"/>
  <c r="K15" i="26" s="1"/>
  <c r="J15" i="14"/>
  <c r="J15" i="22" s="1"/>
  <c r="J15" i="23" s="1"/>
  <c r="J15" i="24" s="1"/>
  <c r="J15" i="25" s="1"/>
  <c r="J15" i="26" s="1"/>
  <c r="I15" i="14"/>
  <c r="I15" i="22" s="1"/>
  <c r="I15" i="23" s="1"/>
  <c r="I15" i="24" s="1"/>
  <c r="I15" i="25" s="1"/>
  <c r="I15" i="26" s="1"/>
  <c r="H15" i="14"/>
  <c r="H15" i="22" s="1"/>
  <c r="H15" i="23" s="1"/>
  <c r="H15" i="24" s="1"/>
  <c r="H15" i="25" s="1"/>
  <c r="H15" i="26" s="1"/>
  <c r="V14" i="14"/>
  <c r="T14" i="14"/>
  <c r="T14" i="22" s="1"/>
  <c r="T14" i="23" s="1"/>
  <c r="T14" i="24" s="1"/>
  <c r="T14" i="25" s="1"/>
  <c r="T14" i="26" s="1"/>
  <c r="S14" i="14"/>
  <c r="S14" i="22" s="1"/>
  <c r="S14" i="23" s="1"/>
  <c r="S14" i="24" s="1"/>
  <c r="S14" i="25" s="1"/>
  <c r="S14" i="26" s="1"/>
  <c r="R14" i="14"/>
  <c r="R14" i="22" s="1"/>
  <c r="R14" i="23" s="1"/>
  <c r="R14" i="24" s="1"/>
  <c r="R14" i="25" s="1"/>
  <c r="R14" i="26" s="1"/>
  <c r="Q14" i="14"/>
  <c r="O14" i="14"/>
  <c r="O14" i="22" s="1"/>
  <c r="O14" i="23" s="1"/>
  <c r="O14" i="24" s="1"/>
  <c r="O14" i="25" s="1"/>
  <c r="O14" i="26" s="1"/>
  <c r="N14" i="14"/>
  <c r="N14" i="22" s="1"/>
  <c r="N14" i="23" s="1"/>
  <c r="N14" i="24" s="1"/>
  <c r="N14" i="25" s="1"/>
  <c r="N14" i="26" s="1"/>
  <c r="M14" i="14"/>
  <c r="M14" i="22" s="1"/>
  <c r="M14" i="23" s="1"/>
  <c r="M14" i="24" s="1"/>
  <c r="M14" i="25" s="1"/>
  <c r="M14" i="26" s="1"/>
  <c r="L14" i="14"/>
  <c r="L14" i="22" s="1"/>
  <c r="L14" i="23" s="1"/>
  <c r="L14" i="24" s="1"/>
  <c r="L14" i="25" s="1"/>
  <c r="L14" i="26" s="1"/>
  <c r="K14" i="14"/>
  <c r="K14" i="22" s="1"/>
  <c r="K14" i="23" s="1"/>
  <c r="K14" i="24" s="1"/>
  <c r="K14" i="25" s="1"/>
  <c r="K14" i="26" s="1"/>
  <c r="J14" i="14"/>
  <c r="J14" i="22" s="1"/>
  <c r="J14" i="23" s="1"/>
  <c r="J14" i="24" s="1"/>
  <c r="J14" i="25" s="1"/>
  <c r="J14" i="26" s="1"/>
  <c r="I14" i="14"/>
  <c r="I14" i="22" s="1"/>
  <c r="I14" i="23" s="1"/>
  <c r="I14" i="24" s="1"/>
  <c r="I14" i="25" s="1"/>
  <c r="I14" i="26" s="1"/>
  <c r="H14" i="14"/>
  <c r="H14" i="22" s="1"/>
  <c r="H14" i="23" s="1"/>
  <c r="H14" i="24" s="1"/>
  <c r="H14" i="25" s="1"/>
  <c r="H14" i="26" s="1"/>
  <c r="V13" i="14"/>
  <c r="T13" i="14"/>
  <c r="T13" i="22" s="1"/>
  <c r="T13" i="23" s="1"/>
  <c r="T13" i="24" s="1"/>
  <c r="T13" i="25" s="1"/>
  <c r="T13" i="26" s="1"/>
  <c r="S13" i="14"/>
  <c r="S13" i="22" s="1"/>
  <c r="S13" i="23" s="1"/>
  <c r="S13" i="24" s="1"/>
  <c r="S13" i="25" s="1"/>
  <c r="S13" i="26" s="1"/>
  <c r="R13" i="14"/>
  <c r="R13" i="22" s="1"/>
  <c r="R13" i="23" s="1"/>
  <c r="R13" i="24" s="1"/>
  <c r="R13" i="25" s="1"/>
  <c r="R13" i="26" s="1"/>
  <c r="Q13" i="14"/>
  <c r="O13" i="14"/>
  <c r="O13" i="22" s="1"/>
  <c r="O13" i="23" s="1"/>
  <c r="O13" i="24" s="1"/>
  <c r="O13" i="25" s="1"/>
  <c r="O13" i="26" s="1"/>
  <c r="N13" i="14"/>
  <c r="N13" i="22" s="1"/>
  <c r="N13" i="23" s="1"/>
  <c r="N13" i="24" s="1"/>
  <c r="N13" i="25" s="1"/>
  <c r="N13" i="26" s="1"/>
  <c r="M13" i="14"/>
  <c r="M13" i="22" s="1"/>
  <c r="M13" i="23" s="1"/>
  <c r="M13" i="24" s="1"/>
  <c r="M13" i="25" s="1"/>
  <c r="M13" i="26" s="1"/>
  <c r="L13" i="14"/>
  <c r="L13" i="22" s="1"/>
  <c r="L13" i="23" s="1"/>
  <c r="L13" i="24" s="1"/>
  <c r="L13" i="25" s="1"/>
  <c r="L13" i="26" s="1"/>
  <c r="K13" i="14"/>
  <c r="K13" i="22" s="1"/>
  <c r="K13" i="23" s="1"/>
  <c r="K13" i="24" s="1"/>
  <c r="K13" i="25" s="1"/>
  <c r="K13" i="26" s="1"/>
  <c r="J13" i="14"/>
  <c r="J13" i="22" s="1"/>
  <c r="J13" i="23" s="1"/>
  <c r="J13" i="24" s="1"/>
  <c r="J13" i="25" s="1"/>
  <c r="J13" i="26" s="1"/>
  <c r="I13" i="14"/>
  <c r="I13" i="22" s="1"/>
  <c r="I13" i="23" s="1"/>
  <c r="I13" i="24" s="1"/>
  <c r="I13" i="25" s="1"/>
  <c r="I13" i="26" s="1"/>
  <c r="H13" i="14"/>
  <c r="H13" i="22" s="1"/>
  <c r="H13" i="23" s="1"/>
  <c r="H13" i="24" s="1"/>
  <c r="H13" i="25" s="1"/>
  <c r="H13" i="26" s="1"/>
  <c r="J12" i="14"/>
  <c r="J12" i="22" s="1"/>
  <c r="J12" i="23" s="1"/>
  <c r="J12" i="24" s="1"/>
  <c r="J12" i="25" s="1"/>
  <c r="J12" i="26" s="1"/>
  <c r="I12" i="14"/>
  <c r="I12" i="22" s="1"/>
  <c r="I12" i="23" s="1"/>
  <c r="I12" i="24" s="1"/>
  <c r="I12" i="25" s="1"/>
  <c r="I12" i="26" s="1"/>
  <c r="H12" i="14"/>
  <c r="H12" i="22" s="1"/>
  <c r="H12" i="23" s="1"/>
  <c r="H12" i="24" s="1"/>
  <c r="H12" i="25" s="1"/>
  <c r="H12" i="26" s="1"/>
  <c r="V12" i="14"/>
  <c r="T12" i="14"/>
  <c r="T12" i="22" s="1"/>
  <c r="T12" i="23" s="1"/>
  <c r="T12" i="24" s="1"/>
  <c r="T12" i="25" s="1"/>
  <c r="T12" i="26" s="1"/>
  <c r="S12" i="14"/>
  <c r="S12" i="22" s="1"/>
  <c r="S12" i="23" s="1"/>
  <c r="S12" i="24" s="1"/>
  <c r="S12" i="25" s="1"/>
  <c r="S12" i="26" s="1"/>
  <c r="R12" i="14"/>
  <c r="R12" i="22" s="1"/>
  <c r="R12" i="23" s="1"/>
  <c r="R12" i="24" s="1"/>
  <c r="R12" i="25" s="1"/>
  <c r="R12" i="26" s="1"/>
  <c r="Q12" i="14"/>
  <c r="O12" i="14"/>
  <c r="O12" i="22" s="1"/>
  <c r="O12" i="23" s="1"/>
  <c r="O12" i="24" s="1"/>
  <c r="O12" i="25" s="1"/>
  <c r="O12" i="26" s="1"/>
  <c r="N12" i="14"/>
  <c r="N12" i="22" s="1"/>
  <c r="N12" i="23" s="1"/>
  <c r="N12" i="24" s="1"/>
  <c r="N12" i="25" s="1"/>
  <c r="N12" i="26" s="1"/>
  <c r="M12" i="14"/>
  <c r="M12" i="22" s="1"/>
  <c r="M12" i="23" s="1"/>
  <c r="M12" i="24" s="1"/>
  <c r="M12" i="25" s="1"/>
  <c r="M12" i="26" s="1"/>
  <c r="L12" i="14"/>
  <c r="L12" i="22" s="1"/>
  <c r="L12" i="23" s="1"/>
  <c r="L12" i="24" s="1"/>
  <c r="L12" i="25" s="1"/>
  <c r="L12" i="26" s="1"/>
  <c r="V11" i="14"/>
  <c r="T11" i="14"/>
  <c r="T11" i="22" s="1"/>
  <c r="T11" i="23" s="1"/>
  <c r="T11" i="24" s="1"/>
  <c r="T11" i="25" s="1"/>
  <c r="T11" i="26" s="1"/>
  <c r="S11" i="14"/>
  <c r="S11" i="22" s="1"/>
  <c r="S11" i="23" s="1"/>
  <c r="S11" i="24" s="1"/>
  <c r="S11" i="25" s="1"/>
  <c r="S11" i="26" s="1"/>
  <c r="R11" i="14"/>
  <c r="R11" i="22" s="1"/>
  <c r="R11" i="23" s="1"/>
  <c r="R11" i="24" s="1"/>
  <c r="R11" i="25" s="1"/>
  <c r="R11" i="26" s="1"/>
  <c r="Q11" i="14"/>
  <c r="O11" i="14"/>
  <c r="O11" i="22" s="1"/>
  <c r="O11" i="23" s="1"/>
  <c r="O11" i="24" s="1"/>
  <c r="O11" i="25" s="1"/>
  <c r="O11" i="26" s="1"/>
  <c r="N11" i="14"/>
  <c r="N11" i="22" s="1"/>
  <c r="N11" i="23" s="1"/>
  <c r="N11" i="24" s="1"/>
  <c r="N11" i="25" s="1"/>
  <c r="N11" i="26" s="1"/>
  <c r="M11" i="14"/>
  <c r="M11" i="22" s="1"/>
  <c r="M11" i="23" s="1"/>
  <c r="M11" i="24" s="1"/>
  <c r="M11" i="25" s="1"/>
  <c r="M11" i="26" s="1"/>
  <c r="L11" i="14"/>
  <c r="L11" i="22" s="1"/>
  <c r="L11" i="23" s="1"/>
  <c r="L11" i="24" s="1"/>
  <c r="L11" i="25" s="1"/>
  <c r="L11" i="26" s="1"/>
  <c r="V10" i="14"/>
  <c r="T10" i="14"/>
  <c r="T10" i="22" s="1"/>
  <c r="T10" i="23" s="1"/>
  <c r="T10" i="24" s="1"/>
  <c r="T10" i="25" s="1"/>
  <c r="T10" i="26" s="1"/>
  <c r="S10" i="14"/>
  <c r="S10" i="22" s="1"/>
  <c r="S10" i="23" s="1"/>
  <c r="S10" i="24" s="1"/>
  <c r="S10" i="25" s="1"/>
  <c r="S10" i="26" s="1"/>
  <c r="R10" i="14"/>
  <c r="R10" i="22" s="1"/>
  <c r="R10" i="23" s="1"/>
  <c r="R10" i="24" s="1"/>
  <c r="R10" i="25" s="1"/>
  <c r="R10" i="26" s="1"/>
  <c r="Q10" i="14"/>
  <c r="O10" i="14"/>
  <c r="O10" i="22" s="1"/>
  <c r="O10" i="23" s="1"/>
  <c r="O10" i="24" s="1"/>
  <c r="O10" i="25" s="1"/>
  <c r="O10" i="26" s="1"/>
  <c r="N10" i="14"/>
  <c r="N10" i="22" s="1"/>
  <c r="N10" i="23" s="1"/>
  <c r="N10" i="24" s="1"/>
  <c r="N10" i="25" s="1"/>
  <c r="N10" i="26" s="1"/>
  <c r="M10" i="14"/>
  <c r="M10" i="22" s="1"/>
  <c r="M10" i="23" s="1"/>
  <c r="M10" i="24" s="1"/>
  <c r="M10" i="25" s="1"/>
  <c r="M10" i="26" s="1"/>
  <c r="L10" i="14"/>
  <c r="L10" i="22" s="1"/>
  <c r="L10" i="23" s="1"/>
  <c r="L10" i="24" s="1"/>
  <c r="L10" i="25" s="1"/>
  <c r="L10" i="26" s="1"/>
  <c r="V9" i="14"/>
  <c r="T9" i="14"/>
  <c r="T9" i="22" s="1"/>
  <c r="T9" i="23" s="1"/>
  <c r="T9" i="24" s="1"/>
  <c r="T9" i="25" s="1"/>
  <c r="T9" i="26" s="1"/>
  <c r="S9" i="14"/>
  <c r="S9" i="22" s="1"/>
  <c r="S9" i="23" s="1"/>
  <c r="S9" i="24" s="1"/>
  <c r="S9" i="25" s="1"/>
  <c r="S9" i="26" s="1"/>
  <c r="R9" i="14"/>
  <c r="R9" i="22" s="1"/>
  <c r="R9" i="23" s="1"/>
  <c r="R9" i="24" s="1"/>
  <c r="R9" i="25" s="1"/>
  <c r="R9" i="26" s="1"/>
  <c r="Q9" i="14"/>
  <c r="O9" i="14"/>
  <c r="O9" i="22" s="1"/>
  <c r="O9" i="23" s="1"/>
  <c r="O9" i="24" s="1"/>
  <c r="O9" i="25" s="1"/>
  <c r="O9" i="26" s="1"/>
  <c r="N9" i="14"/>
  <c r="N9" i="22" s="1"/>
  <c r="N9" i="23" s="1"/>
  <c r="N9" i="24" s="1"/>
  <c r="N9" i="25" s="1"/>
  <c r="N9" i="26" s="1"/>
  <c r="M9" i="14"/>
  <c r="M9" i="22" s="1"/>
  <c r="M9" i="23" s="1"/>
  <c r="M9" i="24" s="1"/>
  <c r="M9" i="25" s="1"/>
  <c r="M9" i="26" s="1"/>
  <c r="L9" i="14"/>
  <c r="L9" i="22" s="1"/>
  <c r="L9" i="23" s="1"/>
  <c r="L9" i="24" s="1"/>
  <c r="L9" i="25" s="1"/>
  <c r="L9" i="26" s="1"/>
  <c r="V8" i="14"/>
  <c r="T8" i="14"/>
  <c r="T8" i="22" s="1"/>
  <c r="T8" i="23" s="1"/>
  <c r="T8" i="24" s="1"/>
  <c r="T8" i="25" s="1"/>
  <c r="T8" i="26" s="1"/>
  <c r="S8" i="14"/>
  <c r="S8" i="22" s="1"/>
  <c r="S8" i="23" s="1"/>
  <c r="S8" i="24" s="1"/>
  <c r="S8" i="25" s="1"/>
  <c r="S8" i="26" s="1"/>
  <c r="R8" i="14"/>
  <c r="R8" i="22" s="1"/>
  <c r="R8" i="23" s="1"/>
  <c r="R8" i="24" s="1"/>
  <c r="R8" i="25" s="1"/>
  <c r="R8" i="26" s="1"/>
  <c r="Q8" i="14"/>
  <c r="O8" i="14"/>
  <c r="O8" i="22" s="1"/>
  <c r="O8" i="23" s="1"/>
  <c r="O8" i="24" s="1"/>
  <c r="O8" i="25" s="1"/>
  <c r="O8" i="26" s="1"/>
  <c r="N8" i="14"/>
  <c r="N8" i="22" s="1"/>
  <c r="N8" i="23" s="1"/>
  <c r="N8" i="24" s="1"/>
  <c r="N8" i="25" s="1"/>
  <c r="N8" i="26" s="1"/>
  <c r="M8" i="14"/>
  <c r="M8" i="22" s="1"/>
  <c r="M8" i="23" s="1"/>
  <c r="M8" i="24" s="1"/>
  <c r="M8" i="25" s="1"/>
  <c r="M8" i="26" s="1"/>
  <c r="L8" i="14"/>
  <c r="L8" i="22" s="1"/>
  <c r="L8" i="23" s="1"/>
  <c r="L8" i="24" s="1"/>
  <c r="L8" i="25" s="1"/>
  <c r="L8" i="26" s="1"/>
  <c r="V7" i="14"/>
  <c r="T7" i="14"/>
  <c r="T7" i="22" s="1"/>
  <c r="T7" i="23" s="1"/>
  <c r="T7" i="24" s="1"/>
  <c r="T7" i="25" s="1"/>
  <c r="T7" i="26" s="1"/>
  <c r="S7" i="14"/>
  <c r="S7" i="22" s="1"/>
  <c r="S7" i="23" s="1"/>
  <c r="S7" i="24" s="1"/>
  <c r="S7" i="25" s="1"/>
  <c r="S7" i="26" s="1"/>
  <c r="R7" i="14"/>
  <c r="R7" i="22" s="1"/>
  <c r="R7" i="23" s="1"/>
  <c r="R7" i="24" s="1"/>
  <c r="R7" i="25" s="1"/>
  <c r="R7" i="26" s="1"/>
  <c r="Q7" i="14"/>
  <c r="O7" i="14"/>
  <c r="O7" i="22" s="1"/>
  <c r="O7" i="23" s="1"/>
  <c r="O7" i="24" s="1"/>
  <c r="O7" i="25" s="1"/>
  <c r="O7" i="26" s="1"/>
  <c r="N7" i="14"/>
  <c r="N7" i="22" s="1"/>
  <c r="N7" i="23" s="1"/>
  <c r="N7" i="24" s="1"/>
  <c r="N7" i="25" s="1"/>
  <c r="N7" i="26" s="1"/>
  <c r="M7" i="14"/>
  <c r="M7" i="22" s="1"/>
  <c r="M7" i="23" s="1"/>
  <c r="M7" i="24" s="1"/>
  <c r="M7" i="25" s="1"/>
  <c r="M7" i="26" s="1"/>
  <c r="L7" i="14"/>
  <c r="L7" i="22" s="1"/>
  <c r="L7" i="23" s="1"/>
  <c r="L7" i="24" s="1"/>
  <c r="L7" i="25" s="1"/>
  <c r="L7" i="26" s="1"/>
  <c r="V6" i="14"/>
  <c r="T6" i="14"/>
  <c r="T6" i="22" s="1"/>
  <c r="T6" i="23" s="1"/>
  <c r="T6" i="24" s="1"/>
  <c r="T6" i="25" s="1"/>
  <c r="T6" i="26" s="1"/>
  <c r="S6" i="14"/>
  <c r="S6" i="22" s="1"/>
  <c r="S6" i="23" s="1"/>
  <c r="S6" i="24" s="1"/>
  <c r="S6" i="25" s="1"/>
  <c r="S6" i="26" s="1"/>
  <c r="R6" i="14"/>
  <c r="R6" i="22" s="1"/>
  <c r="R6" i="23" s="1"/>
  <c r="R6" i="24" s="1"/>
  <c r="R6" i="25" s="1"/>
  <c r="R6" i="26" s="1"/>
  <c r="Q6" i="14"/>
  <c r="O6" i="14"/>
  <c r="O6" i="22" s="1"/>
  <c r="O6" i="23" s="1"/>
  <c r="O6" i="24" s="1"/>
  <c r="O6" i="25" s="1"/>
  <c r="O6" i="26" s="1"/>
  <c r="N6" i="14"/>
  <c r="N6" i="22" s="1"/>
  <c r="N6" i="23" s="1"/>
  <c r="N6" i="24" s="1"/>
  <c r="N6" i="25" s="1"/>
  <c r="N6" i="26" s="1"/>
  <c r="M6" i="14"/>
  <c r="M6" i="22" s="1"/>
  <c r="M6" i="23" s="1"/>
  <c r="M6" i="24" s="1"/>
  <c r="M6" i="25" s="1"/>
  <c r="M6" i="26" s="1"/>
  <c r="L6" i="14"/>
  <c r="L6" i="22" s="1"/>
  <c r="L6" i="23" s="1"/>
  <c r="L6" i="24" s="1"/>
  <c r="L6" i="25" s="1"/>
  <c r="L6" i="26" s="1"/>
  <c r="V5" i="14"/>
  <c r="T5" i="14"/>
  <c r="T5" i="22" s="1"/>
  <c r="T5" i="23" s="1"/>
  <c r="T5" i="24" s="1"/>
  <c r="T5" i="25" s="1"/>
  <c r="T5" i="26" s="1"/>
  <c r="S5" i="14"/>
  <c r="S5" i="22" s="1"/>
  <c r="S5" i="23" s="1"/>
  <c r="S5" i="24" s="1"/>
  <c r="S5" i="25" s="1"/>
  <c r="S5" i="26" s="1"/>
  <c r="R5" i="14"/>
  <c r="R5" i="22" s="1"/>
  <c r="R5" i="23" s="1"/>
  <c r="R5" i="24" s="1"/>
  <c r="R5" i="25" s="1"/>
  <c r="R5" i="26" s="1"/>
  <c r="Q5" i="14"/>
  <c r="O5" i="14"/>
  <c r="O5" i="22" s="1"/>
  <c r="O5" i="23" s="1"/>
  <c r="O5" i="24" s="1"/>
  <c r="O5" i="25" s="1"/>
  <c r="O5" i="26" s="1"/>
  <c r="N5" i="14"/>
  <c r="N5" i="22" s="1"/>
  <c r="N5" i="23" s="1"/>
  <c r="N5" i="24" s="1"/>
  <c r="N5" i="25" s="1"/>
  <c r="N5" i="26" s="1"/>
  <c r="M5" i="14"/>
  <c r="M5" i="22" s="1"/>
  <c r="M5" i="23" s="1"/>
  <c r="M5" i="24" s="1"/>
  <c r="M5" i="25" s="1"/>
  <c r="M5" i="26" s="1"/>
  <c r="L5" i="14"/>
  <c r="L5" i="22" s="1"/>
  <c r="L5" i="23" s="1"/>
  <c r="L5" i="24" s="1"/>
  <c r="L5" i="25" s="1"/>
  <c r="L5" i="26" s="1"/>
  <c r="K11" i="14"/>
  <c r="K11" i="22" s="1"/>
  <c r="K11" i="23" s="1"/>
  <c r="K11" i="24" s="1"/>
  <c r="K11" i="25" s="1"/>
  <c r="K11" i="26" s="1"/>
  <c r="J11" i="14"/>
  <c r="J11" i="22" s="1"/>
  <c r="J11" i="23" s="1"/>
  <c r="J11" i="24" s="1"/>
  <c r="J11" i="25" s="1"/>
  <c r="J11" i="26" s="1"/>
  <c r="I11" i="14"/>
  <c r="I11" i="22" s="1"/>
  <c r="I11" i="23" s="1"/>
  <c r="I11" i="24" s="1"/>
  <c r="I11" i="25" s="1"/>
  <c r="I11" i="26" s="1"/>
  <c r="H11" i="14"/>
  <c r="H11" i="22" s="1"/>
  <c r="H11" i="23" s="1"/>
  <c r="H11" i="24" s="1"/>
  <c r="H11" i="25" s="1"/>
  <c r="H11" i="26" s="1"/>
  <c r="K10" i="14"/>
  <c r="K10" i="22" s="1"/>
  <c r="K10" i="23" s="1"/>
  <c r="K10" i="24" s="1"/>
  <c r="K10" i="25" s="1"/>
  <c r="K10" i="26" s="1"/>
  <c r="J10" i="14"/>
  <c r="J10" i="22" s="1"/>
  <c r="J10" i="23" s="1"/>
  <c r="J10" i="24" s="1"/>
  <c r="J10" i="25" s="1"/>
  <c r="J10" i="26" s="1"/>
  <c r="I10" i="14"/>
  <c r="I10" i="22" s="1"/>
  <c r="I10" i="23" s="1"/>
  <c r="I10" i="24" s="1"/>
  <c r="I10" i="25" s="1"/>
  <c r="I10" i="26" s="1"/>
  <c r="H10" i="14"/>
  <c r="H10" i="22" s="1"/>
  <c r="H10" i="23" s="1"/>
  <c r="H10" i="24" s="1"/>
  <c r="H10" i="25" s="1"/>
  <c r="H10" i="26" s="1"/>
  <c r="K9" i="14"/>
  <c r="K9" i="22" s="1"/>
  <c r="K9" i="23" s="1"/>
  <c r="K9" i="24" s="1"/>
  <c r="K9" i="25" s="1"/>
  <c r="K9" i="26" s="1"/>
  <c r="J9" i="14"/>
  <c r="J9" i="22" s="1"/>
  <c r="J9" i="23" s="1"/>
  <c r="J9" i="24" s="1"/>
  <c r="J9" i="25" s="1"/>
  <c r="J9" i="26" s="1"/>
  <c r="I9" i="14"/>
  <c r="I9" i="22" s="1"/>
  <c r="I9" i="23" s="1"/>
  <c r="I9" i="24" s="1"/>
  <c r="I9" i="25" s="1"/>
  <c r="I9" i="26" s="1"/>
  <c r="H9" i="14"/>
  <c r="H9" i="22" s="1"/>
  <c r="H9" i="23" s="1"/>
  <c r="H9" i="24" s="1"/>
  <c r="H9" i="25" s="1"/>
  <c r="H9" i="26" s="1"/>
  <c r="K8" i="14"/>
  <c r="K8" i="22" s="1"/>
  <c r="K8" i="23" s="1"/>
  <c r="K8" i="24" s="1"/>
  <c r="K8" i="25" s="1"/>
  <c r="K8" i="26" s="1"/>
  <c r="J8" i="14"/>
  <c r="J8" i="22" s="1"/>
  <c r="J8" i="23" s="1"/>
  <c r="J8" i="24" s="1"/>
  <c r="J8" i="25" s="1"/>
  <c r="J8" i="26" s="1"/>
  <c r="I8" i="14"/>
  <c r="I8" i="22" s="1"/>
  <c r="I8" i="23" s="1"/>
  <c r="I8" i="24" s="1"/>
  <c r="I8" i="25" s="1"/>
  <c r="I8" i="26" s="1"/>
  <c r="H8" i="14"/>
  <c r="H8" i="22" s="1"/>
  <c r="H8" i="23" s="1"/>
  <c r="H8" i="24" s="1"/>
  <c r="H8" i="25" s="1"/>
  <c r="H8" i="26" s="1"/>
  <c r="K7" i="14"/>
  <c r="K7" i="22" s="1"/>
  <c r="K7" i="23" s="1"/>
  <c r="K7" i="24" s="1"/>
  <c r="K7" i="25" s="1"/>
  <c r="K7" i="26" s="1"/>
  <c r="J7" i="14"/>
  <c r="J7" i="22" s="1"/>
  <c r="J7" i="23" s="1"/>
  <c r="J7" i="24" s="1"/>
  <c r="J7" i="25" s="1"/>
  <c r="J7" i="26" s="1"/>
  <c r="I7" i="14"/>
  <c r="I7" i="22" s="1"/>
  <c r="I7" i="23" s="1"/>
  <c r="I7" i="24" s="1"/>
  <c r="I7" i="25" s="1"/>
  <c r="I7" i="26" s="1"/>
  <c r="H7" i="14"/>
  <c r="H7" i="22" s="1"/>
  <c r="H7" i="23" s="1"/>
  <c r="H7" i="24" s="1"/>
  <c r="H7" i="25" s="1"/>
  <c r="H7" i="26" s="1"/>
  <c r="K6" i="14"/>
  <c r="K6" i="22" s="1"/>
  <c r="K6" i="23" s="1"/>
  <c r="K6" i="24" s="1"/>
  <c r="K6" i="25" s="1"/>
  <c r="K6" i="26" s="1"/>
  <c r="J6" i="14"/>
  <c r="J6" i="22" s="1"/>
  <c r="J6" i="23" s="1"/>
  <c r="J6" i="24" s="1"/>
  <c r="J6" i="25" s="1"/>
  <c r="J6" i="26" s="1"/>
  <c r="I6" i="14"/>
  <c r="I6" i="22" s="1"/>
  <c r="I6" i="23" s="1"/>
  <c r="I6" i="24" s="1"/>
  <c r="I6" i="25" s="1"/>
  <c r="I6" i="26" s="1"/>
  <c r="H6" i="14"/>
  <c r="H6" i="22" s="1"/>
  <c r="H6" i="23" s="1"/>
  <c r="H6" i="24" s="1"/>
  <c r="H6" i="25" s="1"/>
  <c r="H6" i="26" s="1"/>
  <c r="J5" i="14"/>
  <c r="J5" i="22" s="1"/>
  <c r="J5" i="23" s="1"/>
  <c r="J5" i="24" s="1"/>
  <c r="J5" i="25" s="1"/>
  <c r="J5" i="26" s="1"/>
  <c r="I5" i="14"/>
  <c r="I5" i="22" s="1"/>
  <c r="I5" i="23" s="1"/>
  <c r="I5" i="24" s="1"/>
  <c r="I5" i="25" s="1"/>
  <c r="I5" i="26" s="1"/>
  <c r="J163" i="21"/>
  <c r="P157" i="21"/>
  <c r="I157" i="21"/>
  <c r="E157" i="21"/>
  <c r="C44" i="21"/>
  <c r="W38" i="21"/>
  <c r="K38" i="21"/>
  <c r="F38" i="21"/>
  <c r="C38" i="21"/>
  <c r="C17" i="21"/>
  <c r="W17" i="21"/>
  <c r="F17" i="21"/>
  <c r="V1" i="21"/>
  <c r="S1" i="21"/>
  <c r="U47" i="21" l="1"/>
  <c r="F47" i="21"/>
  <c r="B5" i="27"/>
  <c r="B5" i="31"/>
  <c r="B5" i="28" s="1"/>
  <c r="B7" i="27"/>
  <c r="B7" i="31"/>
  <c r="B7" i="28" s="1"/>
  <c r="B9" i="27"/>
  <c r="B9" i="31"/>
  <c r="B9" i="28" s="1"/>
  <c r="B11" i="27"/>
  <c r="B11" i="31"/>
  <c r="B11" i="28" s="1"/>
  <c r="B13" i="27"/>
  <c r="B13" i="31"/>
  <c r="B13" i="28" s="1"/>
  <c r="B15" i="27"/>
  <c r="B15" i="31"/>
  <c r="B15" i="28" s="1"/>
  <c r="C7" i="27"/>
  <c r="C7" i="31"/>
  <c r="C7" i="28" s="1"/>
  <c r="C9" i="27"/>
  <c r="C9" i="31"/>
  <c r="C9" i="28" s="1"/>
  <c r="C11" i="27"/>
  <c r="C11" i="31"/>
  <c r="C11" i="28" s="1"/>
  <c r="C13" i="27"/>
  <c r="C13" i="31"/>
  <c r="C13" i="28" s="1"/>
  <c r="C15" i="27"/>
  <c r="C15" i="31"/>
  <c r="C15" i="28" s="1"/>
  <c r="B6" i="27"/>
  <c r="B6" i="31"/>
  <c r="B6" i="28" s="1"/>
  <c r="B8" i="27"/>
  <c r="B8" i="31"/>
  <c r="B8" i="28" s="1"/>
  <c r="B10" i="27"/>
  <c r="B10" i="31"/>
  <c r="B10" i="28" s="1"/>
  <c r="B12" i="27"/>
  <c r="B12" i="31"/>
  <c r="B12" i="28" s="1"/>
  <c r="B14" i="27"/>
  <c r="B14" i="31"/>
  <c r="B14" i="28" s="1"/>
  <c r="B16" i="27"/>
  <c r="B16" i="31"/>
  <c r="B16" i="28" s="1"/>
  <c r="C6" i="27"/>
  <c r="C6" i="31"/>
  <c r="C6" i="28" s="1"/>
  <c r="C8" i="27"/>
  <c r="C8" i="31"/>
  <c r="C8" i="28" s="1"/>
  <c r="C10" i="27"/>
  <c r="C10" i="31"/>
  <c r="C10" i="28" s="1"/>
  <c r="C12" i="27"/>
  <c r="C12" i="31"/>
  <c r="C12" i="28" s="1"/>
  <c r="C14" i="27"/>
  <c r="C14" i="31"/>
  <c r="C14" i="28" s="1"/>
  <c r="C16" i="27"/>
  <c r="C16" i="31"/>
  <c r="C16" i="28" s="1"/>
  <c r="I5" i="31"/>
  <c r="I5" i="28" s="1"/>
  <c r="I5" i="29" s="1"/>
  <c r="I5" i="30" s="1"/>
  <c r="I5" i="27"/>
  <c r="K5" i="27"/>
  <c r="I6" i="31"/>
  <c r="I6" i="28" s="1"/>
  <c r="I6" i="29" s="1"/>
  <c r="I6" i="30" s="1"/>
  <c r="I6" i="27"/>
  <c r="K6" i="31"/>
  <c r="K6" i="28" s="1"/>
  <c r="K6" i="29" s="1"/>
  <c r="K6" i="30" s="1"/>
  <c r="K6" i="27"/>
  <c r="I7" i="31"/>
  <c r="I7" i="28" s="1"/>
  <c r="I7" i="29" s="1"/>
  <c r="I7" i="30" s="1"/>
  <c r="I7" i="27"/>
  <c r="K7" i="31"/>
  <c r="K7" i="28" s="1"/>
  <c r="K7" i="29" s="1"/>
  <c r="K7" i="30" s="1"/>
  <c r="K7" i="27"/>
  <c r="I8" i="31"/>
  <c r="I8" i="28" s="1"/>
  <c r="I8" i="29" s="1"/>
  <c r="I8" i="30" s="1"/>
  <c r="I8" i="27"/>
  <c r="K8" i="31"/>
  <c r="K8" i="28" s="1"/>
  <c r="K8" i="29" s="1"/>
  <c r="K8" i="30" s="1"/>
  <c r="K8" i="27"/>
  <c r="I9" i="31"/>
  <c r="I9" i="28" s="1"/>
  <c r="I9" i="29" s="1"/>
  <c r="I9" i="30" s="1"/>
  <c r="I9" i="27"/>
  <c r="K9" i="31"/>
  <c r="K9" i="28" s="1"/>
  <c r="K9" i="29" s="1"/>
  <c r="K9" i="30" s="1"/>
  <c r="K9" i="27"/>
  <c r="I10" i="31"/>
  <c r="I10" i="28" s="1"/>
  <c r="I10" i="29" s="1"/>
  <c r="I10" i="30" s="1"/>
  <c r="I10" i="27"/>
  <c r="K10" i="31"/>
  <c r="K10" i="28" s="1"/>
  <c r="K10" i="29" s="1"/>
  <c r="K10" i="30" s="1"/>
  <c r="K10" i="27"/>
  <c r="I11" i="31"/>
  <c r="I11" i="28" s="1"/>
  <c r="I11" i="29" s="1"/>
  <c r="I11" i="30" s="1"/>
  <c r="I11" i="27"/>
  <c r="K11" i="31"/>
  <c r="K11" i="28" s="1"/>
  <c r="K11" i="29" s="1"/>
  <c r="K11" i="30" s="1"/>
  <c r="K11" i="27"/>
  <c r="M5" i="31"/>
  <c r="M5" i="28" s="1"/>
  <c r="M5" i="29" s="1"/>
  <c r="M5" i="30" s="1"/>
  <c r="M5" i="27"/>
  <c r="O5" i="31"/>
  <c r="O5" i="28" s="1"/>
  <c r="O5" i="29" s="1"/>
  <c r="O5" i="30" s="1"/>
  <c r="O5" i="27"/>
  <c r="R5" i="31"/>
  <c r="R5" i="28" s="1"/>
  <c r="R5" i="29" s="1"/>
  <c r="R5" i="30" s="1"/>
  <c r="R5" i="27"/>
  <c r="T5" i="31"/>
  <c r="T5" i="28" s="1"/>
  <c r="T5" i="29" s="1"/>
  <c r="T5" i="30" s="1"/>
  <c r="T5" i="27"/>
  <c r="L6" i="31"/>
  <c r="L6" i="28" s="1"/>
  <c r="L6" i="29" s="1"/>
  <c r="L6" i="30" s="1"/>
  <c r="L6" i="27"/>
  <c r="N6" i="31"/>
  <c r="N6" i="28" s="1"/>
  <c r="N6" i="29" s="1"/>
  <c r="N6" i="30" s="1"/>
  <c r="N6" i="27"/>
  <c r="P6" i="14"/>
  <c r="Q6" i="22"/>
  <c r="S6" i="31"/>
  <c r="S6" i="28" s="1"/>
  <c r="S6" i="29" s="1"/>
  <c r="S6" i="30" s="1"/>
  <c r="S6" i="27"/>
  <c r="U6" i="14"/>
  <c r="V6" i="22"/>
  <c r="M7" i="31"/>
  <c r="M7" i="28" s="1"/>
  <c r="M7" i="29" s="1"/>
  <c r="M7" i="30" s="1"/>
  <c r="M7" i="27"/>
  <c r="O7" i="31"/>
  <c r="O7" i="28" s="1"/>
  <c r="O7" i="29" s="1"/>
  <c r="O7" i="30" s="1"/>
  <c r="O7" i="27"/>
  <c r="R7" i="31"/>
  <c r="R7" i="28" s="1"/>
  <c r="R7" i="29" s="1"/>
  <c r="R7" i="30" s="1"/>
  <c r="R7" i="27"/>
  <c r="T7" i="31"/>
  <c r="T7" i="28" s="1"/>
  <c r="T7" i="29" s="1"/>
  <c r="T7" i="30" s="1"/>
  <c r="T7" i="27"/>
  <c r="L8" i="31"/>
  <c r="L8" i="28" s="1"/>
  <c r="L8" i="29" s="1"/>
  <c r="L8" i="30" s="1"/>
  <c r="L8" i="27"/>
  <c r="N8" i="31"/>
  <c r="N8" i="28" s="1"/>
  <c r="N8" i="29" s="1"/>
  <c r="N8" i="30" s="1"/>
  <c r="N8" i="27"/>
  <c r="P8" i="14"/>
  <c r="Q8" i="22"/>
  <c r="S8" i="31"/>
  <c r="S8" i="28" s="1"/>
  <c r="S8" i="29" s="1"/>
  <c r="S8" i="30" s="1"/>
  <c r="S8" i="27"/>
  <c r="U8" i="14"/>
  <c r="V8" i="22"/>
  <c r="M9" i="31"/>
  <c r="M9" i="28" s="1"/>
  <c r="M9" i="29" s="1"/>
  <c r="M9" i="30" s="1"/>
  <c r="M9" i="27"/>
  <c r="O9" i="31"/>
  <c r="O9" i="28" s="1"/>
  <c r="O9" i="29" s="1"/>
  <c r="O9" i="30" s="1"/>
  <c r="O9" i="27"/>
  <c r="R9" i="31"/>
  <c r="R9" i="28" s="1"/>
  <c r="R9" i="29" s="1"/>
  <c r="R9" i="30" s="1"/>
  <c r="R9" i="27"/>
  <c r="T9" i="31"/>
  <c r="T9" i="28" s="1"/>
  <c r="T9" i="29" s="1"/>
  <c r="T9" i="30" s="1"/>
  <c r="T9" i="27"/>
  <c r="L10" i="31"/>
  <c r="L10" i="28" s="1"/>
  <c r="L10" i="29" s="1"/>
  <c r="L10" i="30" s="1"/>
  <c r="L10" i="27"/>
  <c r="N10" i="31"/>
  <c r="N10" i="28" s="1"/>
  <c r="N10" i="29" s="1"/>
  <c r="N10" i="30" s="1"/>
  <c r="N10" i="27"/>
  <c r="P10" i="14"/>
  <c r="Q10" i="22"/>
  <c r="S10" i="31"/>
  <c r="S10" i="28" s="1"/>
  <c r="S10" i="29" s="1"/>
  <c r="S10" i="30" s="1"/>
  <c r="S10" i="27"/>
  <c r="U10" i="14"/>
  <c r="V10" i="22"/>
  <c r="M11" i="31"/>
  <c r="M11" i="28" s="1"/>
  <c r="M11" i="29" s="1"/>
  <c r="M11" i="30" s="1"/>
  <c r="M11" i="27"/>
  <c r="O11" i="31"/>
  <c r="O11" i="28" s="1"/>
  <c r="O11" i="29" s="1"/>
  <c r="O11" i="30" s="1"/>
  <c r="O11" i="27"/>
  <c r="R11" i="31"/>
  <c r="R11" i="28" s="1"/>
  <c r="R11" i="29" s="1"/>
  <c r="R11" i="30" s="1"/>
  <c r="R11" i="27"/>
  <c r="T11" i="31"/>
  <c r="T11" i="28" s="1"/>
  <c r="T11" i="29" s="1"/>
  <c r="T11" i="30" s="1"/>
  <c r="T11" i="27"/>
  <c r="L12" i="31"/>
  <c r="L12" i="28" s="1"/>
  <c r="L12" i="29" s="1"/>
  <c r="L12" i="30" s="1"/>
  <c r="L12" i="27"/>
  <c r="N12" i="31"/>
  <c r="N12" i="28" s="1"/>
  <c r="N12" i="29" s="1"/>
  <c r="N12" i="30" s="1"/>
  <c r="N12" i="27"/>
  <c r="P12" i="14"/>
  <c r="Q12" i="22"/>
  <c r="S12" i="31"/>
  <c r="S12" i="28" s="1"/>
  <c r="S12" i="29" s="1"/>
  <c r="S12" i="30" s="1"/>
  <c r="S12" i="27"/>
  <c r="U12" i="14"/>
  <c r="V12" i="22"/>
  <c r="I12" i="31"/>
  <c r="I12" i="28" s="1"/>
  <c r="I12" i="29" s="1"/>
  <c r="I12" i="30" s="1"/>
  <c r="I12" i="27"/>
  <c r="H13" i="31"/>
  <c r="H13" i="28" s="1"/>
  <c r="H13" i="29" s="1"/>
  <c r="H13" i="30" s="1"/>
  <c r="H13" i="27"/>
  <c r="J13" i="31"/>
  <c r="J13" i="28" s="1"/>
  <c r="J13" i="29" s="1"/>
  <c r="J13" i="30" s="1"/>
  <c r="J13" i="27"/>
  <c r="L13" i="31"/>
  <c r="L13" i="28" s="1"/>
  <c r="L13" i="29" s="1"/>
  <c r="L13" i="30" s="1"/>
  <c r="L13" i="27"/>
  <c r="N13" i="31"/>
  <c r="N13" i="28" s="1"/>
  <c r="N13" i="29" s="1"/>
  <c r="N13" i="30" s="1"/>
  <c r="N13" i="27"/>
  <c r="P13" i="14"/>
  <c r="Q13" i="22"/>
  <c r="S13" i="31"/>
  <c r="S13" i="28" s="1"/>
  <c r="S13" i="29" s="1"/>
  <c r="S13" i="30" s="1"/>
  <c r="S13" i="27"/>
  <c r="U13" i="14"/>
  <c r="V13" i="22"/>
  <c r="I14" i="31"/>
  <c r="I14" i="28" s="1"/>
  <c r="I14" i="29" s="1"/>
  <c r="I14" i="30" s="1"/>
  <c r="I14" i="27"/>
  <c r="K14" i="31"/>
  <c r="K14" i="28" s="1"/>
  <c r="K14" i="29" s="1"/>
  <c r="K14" i="30" s="1"/>
  <c r="K14" i="27"/>
  <c r="M14" i="31"/>
  <c r="M14" i="28" s="1"/>
  <c r="M14" i="29" s="1"/>
  <c r="M14" i="30" s="1"/>
  <c r="M14" i="27"/>
  <c r="O14" i="31"/>
  <c r="O14" i="28" s="1"/>
  <c r="O14" i="29" s="1"/>
  <c r="O14" i="30" s="1"/>
  <c r="O14" i="27"/>
  <c r="R14" i="31"/>
  <c r="R14" i="28" s="1"/>
  <c r="R14" i="29" s="1"/>
  <c r="R14" i="30" s="1"/>
  <c r="R14" i="27"/>
  <c r="T14" i="31"/>
  <c r="T14" i="28" s="1"/>
  <c r="T14" i="29" s="1"/>
  <c r="T14" i="30" s="1"/>
  <c r="T14" i="27"/>
  <c r="H15" i="31"/>
  <c r="H15" i="28" s="1"/>
  <c r="H15" i="29" s="1"/>
  <c r="H15" i="30" s="1"/>
  <c r="H15" i="27"/>
  <c r="J15" i="31"/>
  <c r="J15" i="28" s="1"/>
  <c r="J15" i="29" s="1"/>
  <c r="J15" i="30" s="1"/>
  <c r="J15" i="27"/>
  <c r="L15" i="31"/>
  <c r="L15" i="28" s="1"/>
  <c r="L15" i="29" s="1"/>
  <c r="L15" i="30" s="1"/>
  <c r="L15" i="27"/>
  <c r="N15" i="31"/>
  <c r="N15" i="28" s="1"/>
  <c r="N15" i="29" s="1"/>
  <c r="N15" i="30" s="1"/>
  <c r="N15" i="27"/>
  <c r="P15" i="14"/>
  <c r="Q15" i="22"/>
  <c r="S15" i="31"/>
  <c r="S15" i="28" s="1"/>
  <c r="S15" i="29" s="1"/>
  <c r="S15" i="30" s="1"/>
  <c r="S15" i="27"/>
  <c r="U15" i="14"/>
  <c r="V15" i="22"/>
  <c r="I16" i="31"/>
  <c r="I16" i="28" s="1"/>
  <c r="I16" i="29" s="1"/>
  <c r="I16" i="30" s="1"/>
  <c r="I16" i="27"/>
  <c r="K16" i="31"/>
  <c r="K16" i="28" s="1"/>
  <c r="K16" i="29" s="1"/>
  <c r="K16" i="30" s="1"/>
  <c r="K16" i="27"/>
  <c r="M16" i="31"/>
  <c r="M16" i="28" s="1"/>
  <c r="M16" i="29" s="1"/>
  <c r="M16" i="30" s="1"/>
  <c r="M16" i="27"/>
  <c r="O16" i="31"/>
  <c r="O16" i="28" s="1"/>
  <c r="O16" i="29" s="1"/>
  <c r="O16" i="30" s="1"/>
  <c r="O16" i="27"/>
  <c r="R16" i="31"/>
  <c r="R16" i="28" s="1"/>
  <c r="R16" i="29" s="1"/>
  <c r="R16" i="30" s="1"/>
  <c r="R16" i="27"/>
  <c r="T16" i="31"/>
  <c r="T16" i="28" s="1"/>
  <c r="T16" i="29" s="1"/>
  <c r="T16" i="30" s="1"/>
  <c r="T16" i="27"/>
  <c r="E5" i="31"/>
  <c r="E5" i="28" s="1"/>
  <c r="E5" i="29" s="1"/>
  <c r="E5" i="30" s="1"/>
  <c r="E5" i="27"/>
  <c r="E7" i="31"/>
  <c r="E7" i="28" s="1"/>
  <c r="E7" i="29" s="1"/>
  <c r="E7" i="30" s="1"/>
  <c r="E7" i="27"/>
  <c r="E9" i="31"/>
  <c r="E9" i="28" s="1"/>
  <c r="E9" i="29" s="1"/>
  <c r="E9" i="30" s="1"/>
  <c r="E9" i="27"/>
  <c r="E11" i="31"/>
  <c r="E11" i="28" s="1"/>
  <c r="E11" i="29" s="1"/>
  <c r="E11" i="30" s="1"/>
  <c r="E11" i="27"/>
  <c r="E13" i="31"/>
  <c r="E13" i="28" s="1"/>
  <c r="E13" i="29" s="1"/>
  <c r="E13" i="30" s="1"/>
  <c r="E13" i="27"/>
  <c r="E15" i="31"/>
  <c r="E15" i="28" s="1"/>
  <c r="E15" i="29" s="1"/>
  <c r="E15" i="30" s="1"/>
  <c r="E15" i="27"/>
  <c r="F17" i="22"/>
  <c r="F39" i="22" s="1"/>
  <c r="F5" i="23"/>
  <c r="F7" i="31"/>
  <c r="F7" i="28" s="1"/>
  <c r="F7" i="29" s="1"/>
  <c r="F7" i="30" s="1"/>
  <c r="F7" i="27"/>
  <c r="F9" i="31"/>
  <c r="F9" i="28" s="1"/>
  <c r="F9" i="29" s="1"/>
  <c r="F9" i="30" s="1"/>
  <c r="F9" i="27"/>
  <c r="F11" i="31"/>
  <c r="F11" i="28" s="1"/>
  <c r="F11" i="29" s="1"/>
  <c r="F11" i="30" s="1"/>
  <c r="F11" i="27"/>
  <c r="F13" i="31"/>
  <c r="F13" i="28" s="1"/>
  <c r="F13" i="29" s="1"/>
  <c r="F13" i="30" s="1"/>
  <c r="F13" i="27"/>
  <c r="F15" i="31"/>
  <c r="F15" i="28" s="1"/>
  <c r="F15" i="29" s="1"/>
  <c r="F15" i="30" s="1"/>
  <c r="F15" i="27"/>
  <c r="W5" i="23"/>
  <c r="W17" i="22"/>
  <c r="W39" i="22" s="1"/>
  <c r="W7" i="31"/>
  <c r="W7" i="28" s="1"/>
  <c r="W7" i="29" s="1"/>
  <c r="W7" i="30" s="1"/>
  <c r="W7" i="27"/>
  <c r="W9" i="31"/>
  <c r="W9" i="28" s="1"/>
  <c r="W9" i="29" s="1"/>
  <c r="W9" i="30" s="1"/>
  <c r="W9" i="27"/>
  <c r="W11" i="31"/>
  <c r="W11" i="28" s="1"/>
  <c r="W11" i="29" s="1"/>
  <c r="W11" i="30" s="1"/>
  <c r="W11" i="27"/>
  <c r="W13" i="31"/>
  <c r="W13" i="28" s="1"/>
  <c r="W13" i="29" s="1"/>
  <c r="W13" i="30" s="1"/>
  <c r="W13" i="27"/>
  <c r="W15" i="31"/>
  <c r="W15" i="28" s="1"/>
  <c r="W15" i="29" s="1"/>
  <c r="W15" i="30" s="1"/>
  <c r="W15" i="27"/>
  <c r="H5" i="27"/>
  <c r="J5" i="31"/>
  <c r="J5" i="28" s="1"/>
  <c r="J5" i="29" s="1"/>
  <c r="J5" i="30" s="1"/>
  <c r="J5" i="27"/>
  <c r="H6" i="31"/>
  <c r="H6" i="28" s="1"/>
  <c r="H6" i="29" s="1"/>
  <c r="H6" i="30" s="1"/>
  <c r="H6" i="27"/>
  <c r="J6" i="31"/>
  <c r="J6" i="28" s="1"/>
  <c r="J6" i="29" s="1"/>
  <c r="J6" i="30" s="1"/>
  <c r="J6" i="27"/>
  <c r="H7" i="31"/>
  <c r="H7" i="28" s="1"/>
  <c r="H7" i="29" s="1"/>
  <c r="H7" i="30" s="1"/>
  <c r="H7" i="27"/>
  <c r="J7" i="31"/>
  <c r="J7" i="28" s="1"/>
  <c r="J7" i="29" s="1"/>
  <c r="J7" i="30" s="1"/>
  <c r="J7" i="27"/>
  <c r="H8" i="31"/>
  <c r="H8" i="28" s="1"/>
  <c r="H8" i="29" s="1"/>
  <c r="H8" i="30" s="1"/>
  <c r="H8" i="27"/>
  <c r="J8" i="31"/>
  <c r="J8" i="28" s="1"/>
  <c r="J8" i="29" s="1"/>
  <c r="J8" i="30" s="1"/>
  <c r="J8" i="27"/>
  <c r="H9" i="31"/>
  <c r="H9" i="28" s="1"/>
  <c r="H9" i="29" s="1"/>
  <c r="H9" i="30" s="1"/>
  <c r="H9" i="27"/>
  <c r="J9" i="31"/>
  <c r="J9" i="28" s="1"/>
  <c r="J9" i="29" s="1"/>
  <c r="J9" i="30" s="1"/>
  <c r="J9" i="27"/>
  <c r="H10" i="31"/>
  <c r="H10" i="28" s="1"/>
  <c r="H10" i="29" s="1"/>
  <c r="H10" i="30" s="1"/>
  <c r="H10" i="27"/>
  <c r="J10" i="31"/>
  <c r="J10" i="28" s="1"/>
  <c r="J10" i="29" s="1"/>
  <c r="J10" i="30" s="1"/>
  <c r="J10" i="27"/>
  <c r="H11" i="31"/>
  <c r="H11" i="28" s="1"/>
  <c r="H11" i="29" s="1"/>
  <c r="H11" i="30" s="1"/>
  <c r="H11" i="27"/>
  <c r="J11" i="31"/>
  <c r="J11" i="28" s="1"/>
  <c r="J11" i="29" s="1"/>
  <c r="J11" i="30" s="1"/>
  <c r="J11" i="27"/>
  <c r="L5" i="31"/>
  <c r="L5" i="28" s="1"/>
  <c r="L5" i="29" s="1"/>
  <c r="L5" i="30" s="1"/>
  <c r="L5" i="27"/>
  <c r="N5" i="31"/>
  <c r="N5" i="28" s="1"/>
  <c r="N5" i="29" s="1"/>
  <c r="N5" i="30" s="1"/>
  <c r="N5" i="27"/>
  <c r="P5" i="14"/>
  <c r="Q5" i="22"/>
  <c r="S5" i="31"/>
  <c r="S5" i="28" s="1"/>
  <c r="S5" i="29" s="1"/>
  <c r="S5" i="30" s="1"/>
  <c r="S5" i="27"/>
  <c r="U5" i="14"/>
  <c r="V5" i="22"/>
  <c r="M6" i="31"/>
  <c r="M6" i="28" s="1"/>
  <c r="M6" i="29" s="1"/>
  <c r="M6" i="30" s="1"/>
  <c r="M6" i="27"/>
  <c r="O6" i="31"/>
  <c r="O6" i="28" s="1"/>
  <c r="O6" i="29" s="1"/>
  <c r="O6" i="30" s="1"/>
  <c r="O6" i="27"/>
  <c r="R6" i="31"/>
  <c r="R6" i="28" s="1"/>
  <c r="R6" i="29" s="1"/>
  <c r="R6" i="30" s="1"/>
  <c r="R6" i="27"/>
  <c r="T6" i="31"/>
  <c r="T6" i="28" s="1"/>
  <c r="T6" i="29" s="1"/>
  <c r="T6" i="30" s="1"/>
  <c r="T6" i="27"/>
  <c r="L7" i="31"/>
  <c r="L7" i="28" s="1"/>
  <c r="L7" i="29" s="1"/>
  <c r="L7" i="30" s="1"/>
  <c r="L7" i="27"/>
  <c r="N7" i="31"/>
  <c r="N7" i="28" s="1"/>
  <c r="N7" i="29" s="1"/>
  <c r="N7" i="30" s="1"/>
  <c r="N7" i="27"/>
  <c r="P7" i="14"/>
  <c r="Q7" i="22"/>
  <c r="S7" i="31"/>
  <c r="S7" i="28" s="1"/>
  <c r="S7" i="29" s="1"/>
  <c r="S7" i="30" s="1"/>
  <c r="S7" i="27"/>
  <c r="U7" i="14"/>
  <c r="V7" i="22"/>
  <c r="M8" i="31"/>
  <c r="M8" i="28" s="1"/>
  <c r="M8" i="29" s="1"/>
  <c r="M8" i="30" s="1"/>
  <c r="M8" i="27"/>
  <c r="O8" i="31"/>
  <c r="O8" i="28" s="1"/>
  <c r="O8" i="29" s="1"/>
  <c r="O8" i="30" s="1"/>
  <c r="O8" i="27"/>
  <c r="R8" i="31"/>
  <c r="R8" i="28" s="1"/>
  <c r="R8" i="29" s="1"/>
  <c r="R8" i="30" s="1"/>
  <c r="R8" i="27"/>
  <c r="T8" i="31"/>
  <c r="T8" i="28" s="1"/>
  <c r="T8" i="29" s="1"/>
  <c r="T8" i="30" s="1"/>
  <c r="T8" i="27"/>
  <c r="L9" i="31"/>
  <c r="L9" i="28" s="1"/>
  <c r="L9" i="29" s="1"/>
  <c r="L9" i="30" s="1"/>
  <c r="L9" i="27"/>
  <c r="N9" i="31"/>
  <c r="N9" i="28" s="1"/>
  <c r="N9" i="29" s="1"/>
  <c r="N9" i="30" s="1"/>
  <c r="N9" i="27"/>
  <c r="P9" i="14"/>
  <c r="Q9" i="22"/>
  <c r="S9" i="31"/>
  <c r="S9" i="28" s="1"/>
  <c r="S9" i="29" s="1"/>
  <c r="S9" i="30" s="1"/>
  <c r="S9" i="27"/>
  <c r="U9" i="14"/>
  <c r="V9" i="22"/>
  <c r="M10" i="31"/>
  <c r="M10" i="28" s="1"/>
  <c r="M10" i="29" s="1"/>
  <c r="M10" i="30" s="1"/>
  <c r="M10" i="27"/>
  <c r="O10" i="31"/>
  <c r="O10" i="28" s="1"/>
  <c r="O10" i="29" s="1"/>
  <c r="O10" i="30" s="1"/>
  <c r="O10" i="27"/>
  <c r="R10" i="31"/>
  <c r="R10" i="28" s="1"/>
  <c r="R10" i="29" s="1"/>
  <c r="R10" i="30" s="1"/>
  <c r="R10" i="27"/>
  <c r="T10" i="31"/>
  <c r="T10" i="28" s="1"/>
  <c r="T10" i="29" s="1"/>
  <c r="T10" i="30" s="1"/>
  <c r="T10" i="27"/>
  <c r="L11" i="31"/>
  <c r="L11" i="28" s="1"/>
  <c r="L11" i="29" s="1"/>
  <c r="L11" i="30" s="1"/>
  <c r="L11" i="27"/>
  <c r="N11" i="31"/>
  <c r="N11" i="28" s="1"/>
  <c r="N11" i="29" s="1"/>
  <c r="N11" i="30" s="1"/>
  <c r="N11" i="27"/>
  <c r="P11" i="14"/>
  <c r="Q11" i="22"/>
  <c r="S11" i="31"/>
  <c r="S11" i="28" s="1"/>
  <c r="S11" i="29" s="1"/>
  <c r="S11" i="30" s="1"/>
  <c r="S11" i="27"/>
  <c r="U11" i="14"/>
  <c r="V11" i="22"/>
  <c r="M12" i="31"/>
  <c r="M12" i="28" s="1"/>
  <c r="M12" i="29" s="1"/>
  <c r="M12" i="30" s="1"/>
  <c r="M12" i="27"/>
  <c r="O12" i="31"/>
  <c r="O12" i="28" s="1"/>
  <c r="O12" i="29" s="1"/>
  <c r="O12" i="30" s="1"/>
  <c r="O12" i="27"/>
  <c r="R12" i="31"/>
  <c r="R12" i="28" s="1"/>
  <c r="R12" i="29" s="1"/>
  <c r="R12" i="30" s="1"/>
  <c r="R12" i="27"/>
  <c r="T12" i="31"/>
  <c r="T12" i="28" s="1"/>
  <c r="T12" i="29" s="1"/>
  <c r="T12" i="30" s="1"/>
  <c r="T12" i="27"/>
  <c r="H12" i="31"/>
  <c r="H12" i="28" s="1"/>
  <c r="H12" i="29" s="1"/>
  <c r="H12" i="30" s="1"/>
  <c r="H12" i="27"/>
  <c r="J12" i="31"/>
  <c r="J12" i="28" s="1"/>
  <c r="J12" i="29" s="1"/>
  <c r="J12" i="30" s="1"/>
  <c r="J12" i="27"/>
  <c r="I13" i="31"/>
  <c r="I13" i="28" s="1"/>
  <c r="I13" i="29" s="1"/>
  <c r="I13" i="30" s="1"/>
  <c r="I13" i="27"/>
  <c r="K13" i="31"/>
  <c r="K13" i="28" s="1"/>
  <c r="K13" i="29" s="1"/>
  <c r="K13" i="30" s="1"/>
  <c r="K13" i="27"/>
  <c r="M13" i="31"/>
  <c r="M13" i="28" s="1"/>
  <c r="M13" i="29" s="1"/>
  <c r="M13" i="30" s="1"/>
  <c r="M13" i="27"/>
  <c r="O13" i="31"/>
  <c r="O13" i="28" s="1"/>
  <c r="O13" i="29" s="1"/>
  <c r="O13" i="30" s="1"/>
  <c r="O13" i="27"/>
  <c r="R13" i="31"/>
  <c r="R13" i="28" s="1"/>
  <c r="R13" i="29" s="1"/>
  <c r="R13" i="30" s="1"/>
  <c r="R13" i="27"/>
  <c r="T13" i="31"/>
  <c r="T13" i="28" s="1"/>
  <c r="T13" i="29" s="1"/>
  <c r="T13" i="30" s="1"/>
  <c r="T13" i="27"/>
  <c r="H14" i="31"/>
  <c r="H14" i="28" s="1"/>
  <c r="H14" i="29" s="1"/>
  <c r="H14" i="30" s="1"/>
  <c r="H14" i="27"/>
  <c r="J14" i="31"/>
  <c r="J14" i="28" s="1"/>
  <c r="J14" i="29" s="1"/>
  <c r="J14" i="30" s="1"/>
  <c r="J14" i="27"/>
  <c r="L14" i="31"/>
  <c r="L14" i="28" s="1"/>
  <c r="L14" i="29" s="1"/>
  <c r="L14" i="30" s="1"/>
  <c r="L14" i="27"/>
  <c r="N14" i="31"/>
  <c r="N14" i="28" s="1"/>
  <c r="N14" i="29" s="1"/>
  <c r="N14" i="30" s="1"/>
  <c r="N14" i="27"/>
  <c r="P14" i="14"/>
  <c r="Q14" i="22"/>
  <c r="S14" i="31"/>
  <c r="S14" i="28" s="1"/>
  <c r="S14" i="29" s="1"/>
  <c r="S14" i="30" s="1"/>
  <c r="S14" i="27"/>
  <c r="U14" i="14"/>
  <c r="V14" i="22"/>
  <c r="I15" i="31"/>
  <c r="I15" i="28" s="1"/>
  <c r="I15" i="29" s="1"/>
  <c r="I15" i="30" s="1"/>
  <c r="I15" i="27"/>
  <c r="K15" i="31"/>
  <c r="K15" i="28" s="1"/>
  <c r="K15" i="29" s="1"/>
  <c r="K15" i="30" s="1"/>
  <c r="K15" i="27"/>
  <c r="M15" i="31"/>
  <c r="M15" i="28" s="1"/>
  <c r="M15" i="29" s="1"/>
  <c r="M15" i="30" s="1"/>
  <c r="M15" i="27"/>
  <c r="O15" i="31"/>
  <c r="O15" i="28" s="1"/>
  <c r="O15" i="29" s="1"/>
  <c r="O15" i="30" s="1"/>
  <c r="O15" i="27"/>
  <c r="R15" i="31"/>
  <c r="R15" i="28" s="1"/>
  <c r="R15" i="29" s="1"/>
  <c r="R15" i="30" s="1"/>
  <c r="R15" i="27"/>
  <c r="T15" i="31"/>
  <c r="T15" i="28" s="1"/>
  <c r="T15" i="29" s="1"/>
  <c r="T15" i="30" s="1"/>
  <c r="T15" i="27"/>
  <c r="H16" i="31"/>
  <c r="H16" i="28" s="1"/>
  <c r="H16" i="29" s="1"/>
  <c r="H16" i="30" s="1"/>
  <c r="H16" i="27"/>
  <c r="J16" i="31"/>
  <c r="J16" i="28" s="1"/>
  <c r="J16" i="29" s="1"/>
  <c r="J16" i="30" s="1"/>
  <c r="J16" i="27"/>
  <c r="L16" i="31"/>
  <c r="L16" i="28" s="1"/>
  <c r="L16" i="29" s="1"/>
  <c r="L16" i="30" s="1"/>
  <c r="L16" i="27"/>
  <c r="N16" i="31"/>
  <c r="N16" i="28" s="1"/>
  <c r="N16" i="29" s="1"/>
  <c r="N16" i="30" s="1"/>
  <c r="N16" i="27"/>
  <c r="P16" i="14"/>
  <c r="Q16" i="22"/>
  <c r="S16" i="31"/>
  <c r="S16" i="28" s="1"/>
  <c r="S16" i="29" s="1"/>
  <c r="S16" i="30" s="1"/>
  <c r="S16" i="27"/>
  <c r="U16" i="14"/>
  <c r="V16" i="22"/>
  <c r="E6" i="31"/>
  <c r="E6" i="28" s="1"/>
  <c r="E6" i="29" s="1"/>
  <c r="E6" i="30" s="1"/>
  <c r="E6" i="27"/>
  <c r="E8" i="31"/>
  <c r="E8" i="28" s="1"/>
  <c r="E8" i="29" s="1"/>
  <c r="E8" i="30" s="1"/>
  <c r="E8" i="27"/>
  <c r="E10" i="31"/>
  <c r="E10" i="28" s="1"/>
  <c r="E10" i="29" s="1"/>
  <c r="E10" i="30" s="1"/>
  <c r="E10" i="27"/>
  <c r="E12" i="31"/>
  <c r="E12" i="28" s="1"/>
  <c r="E12" i="29" s="1"/>
  <c r="E12" i="30" s="1"/>
  <c r="E12" i="27"/>
  <c r="E14" i="31"/>
  <c r="E14" i="28" s="1"/>
  <c r="E14" i="29" s="1"/>
  <c r="E14" i="30" s="1"/>
  <c r="E14" i="27"/>
  <c r="E16" i="31"/>
  <c r="E16" i="28" s="1"/>
  <c r="E16" i="29" s="1"/>
  <c r="E16" i="30" s="1"/>
  <c r="E16" i="27"/>
  <c r="F6" i="31"/>
  <c r="F6" i="28" s="1"/>
  <c r="F6" i="29" s="1"/>
  <c r="F6" i="30" s="1"/>
  <c r="F6" i="27"/>
  <c r="F8" i="31"/>
  <c r="F8" i="28" s="1"/>
  <c r="F8" i="29" s="1"/>
  <c r="F8" i="30" s="1"/>
  <c r="F8" i="27"/>
  <c r="F10" i="31"/>
  <c r="F10" i="28" s="1"/>
  <c r="F10" i="29" s="1"/>
  <c r="F10" i="30" s="1"/>
  <c r="F10" i="27"/>
  <c r="F12" i="31"/>
  <c r="F12" i="28" s="1"/>
  <c r="F12" i="29" s="1"/>
  <c r="F12" i="30" s="1"/>
  <c r="F12" i="27"/>
  <c r="F14" i="31"/>
  <c r="F14" i="28" s="1"/>
  <c r="F14" i="29" s="1"/>
  <c r="F14" i="30" s="1"/>
  <c r="F14" i="27"/>
  <c r="F16" i="31"/>
  <c r="F16" i="28" s="1"/>
  <c r="F16" i="29" s="1"/>
  <c r="F16" i="30" s="1"/>
  <c r="F16" i="27"/>
  <c r="W6" i="31"/>
  <c r="W6" i="28" s="1"/>
  <c r="W6" i="29" s="1"/>
  <c r="W6" i="30" s="1"/>
  <c r="W6" i="27"/>
  <c r="W8" i="31"/>
  <c r="W8" i="28" s="1"/>
  <c r="W8" i="29" s="1"/>
  <c r="W8" i="30" s="1"/>
  <c r="W8" i="27"/>
  <c r="W10" i="31"/>
  <c r="W10" i="28" s="1"/>
  <c r="W10" i="29" s="1"/>
  <c r="W10" i="30" s="1"/>
  <c r="W10" i="27"/>
  <c r="W12" i="31"/>
  <c r="W12" i="28" s="1"/>
  <c r="W12" i="29" s="1"/>
  <c r="W12" i="30" s="1"/>
  <c r="W12" i="27"/>
  <c r="W14" i="31"/>
  <c r="W14" i="28" s="1"/>
  <c r="W14" i="29" s="1"/>
  <c r="W14" i="30" s="1"/>
  <c r="W14" i="27"/>
  <c r="W16" i="31"/>
  <c r="W16" i="28" s="1"/>
  <c r="W16" i="29" s="1"/>
  <c r="W16" i="30" s="1"/>
  <c r="W16" i="27"/>
  <c r="K12" i="31"/>
  <c r="K12" i="28" s="1"/>
  <c r="K12" i="29" s="1"/>
  <c r="K12" i="30" s="1"/>
  <c r="K12" i="27"/>
  <c r="C17" i="22"/>
  <c r="C39" i="22" s="1"/>
  <c r="C5" i="23"/>
  <c r="M159" i="21"/>
  <c r="W39" i="21"/>
  <c r="F39" i="21"/>
  <c r="C39" i="21"/>
  <c r="L17" i="21"/>
  <c r="L39" i="21" s="1"/>
  <c r="L160" i="21" s="1"/>
  <c r="P50" i="13"/>
  <c r="F42" i="22" l="1"/>
  <c r="F48" i="22" s="1"/>
  <c r="C16" i="29"/>
  <c r="C16" i="30" s="1"/>
  <c r="C14" i="29"/>
  <c r="C14" i="30" s="1"/>
  <c r="C12" i="29"/>
  <c r="C12" i="30" s="1"/>
  <c r="C10" i="29"/>
  <c r="C10" i="30" s="1"/>
  <c r="C8" i="29"/>
  <c r="C8" i="30" s="1"/>
  <c r="C6" i="29"/>
  <c r="C6" i="30" s="1"/>
  <c r="B16" i="29"/>
  <c r="B16" i="30" s="1"/>
  <c r="B14" i="29"/>
  <c r="B14" i="30" s="1"/>
  <c r="B12" i="29"/>
  <c r="B12" i="30" s="1"/>
  <c r="B10" i="29"/>
  <c r="B10" i="30" s="1"/>
  <c r="B8" i="29"/>
  <c r="B8" i="30" s="1"/>
  <c r="B6" i="29"/>
  <c r="B6" i="30" s="1"/>
  <c r="C15" i="29"/>
  <c r="C15" i="30" s="1"/>
  <c r="C13" i="29"/>
  <c r="C13" i="30" s="1"/>
  <c r="C11" i="29"/>
  <c r="C11" i="30" s="1"/>
  <c r="C9" i="29"/>
  <c r="C9" i="30" s="1"/>
  <c r="C7" i="29"/>
  <c r="C7" i="30" s="1"/>
  <c r="B15" i="29"/>
  <c r="B15" i="30" s="1"/>
  <c r="B13" i="29"/>
  <c r="B13" i="30" s="1"/>
  <c r="B11" i="29"/>
  <c r="B11" i="30" s="1"/>
  <c r="B9" i="29"/>
  <c r="B9" i="30" s="1"/>
  <c r="B7" i="29"/>
  <c r="B7" i="30" s="1"/>
  <c r="B5" i="29"/>
  <c r="B5" i="30" s="1"/>
  <c r="F49" i="22"/>
  <c r="F44" i="22"/>
  <c r="U7" i="22"/>
  <c r="V7" i="23"/>
  <c r="Q7" i="23"/>
  <c r="P7" i="22"/>
  <c r="U5" i="22"/>
  <c r="V5" i="23"/>
  <c r="C162" i="22"/>
  <c r="F162" i="22" s="1"/>
  <c r="O164" i="22" s="1"/>
  <c r="F17" i="23"/>
  <c r="F39" i="23" s="1"/>
  <c r="F5" i="24"/>
  <c r="U15" i="22"/>
  <c r="V15" i="23"/>
  <c r="Q15" i="23"/>
  <c r="P15" i="22"/>
  <c r="U13" i="22"/>
  <c r="V13" i="23"/>
  <c r="Q13" i="23"/>
  <c r="P13" i="22"/>
  <c r="V12" i="23"/>
  <c r="U12" i="22"/>
  <c r="P12" i="22"/>
  <c r="Q12" i="23"/>
  <c r="V10" i="23"/>
  <c r="U10" i="22"/>
  <c r="P10" i="22"/>
  <c r="Q10" i="23"/>
  <c r="V8" i="23"/>
  <c r="U8" i="22"/>
  <c r="P8" i="22"/>
  <c r="Q8" i="23"/>
  <c r="V6" i="23"/>
  <c r="U6" i="22"/>
  <c r="P6" i="22"/>
  <c r="Q6" i="23"/>
  <c r="V16" i="23"/>
  <c r="U16" i="22"/>
  <c r="P16" i="22"/>
  <c r="Q16" i="23"/>
  <c r="V14" i="23"/>
  <c r="U14" i="22"/>
  <c r="P14" i="22"/>
  <c r="Q14" i="23"/>
  <c r="U11" i="22"/>
  <c r="V11" i="23"/>
  <c r="Q11" i="23"/>
  <c r="P11" i="22"/>
  <c r="U9" i="22"/>
  <c r="V9" i="23"/>
  <c r="Q9" i="23"/>
  <c r="P9" i="22"/>
  <c r="Q5" i="23"/>
  <c r="P5" i="22"/>
  <c r="W5" i="24"/>
  <c r="W17" i="23"/>
  <c r="W39" i="23" s="1"/>
  <c r="C17" i="23"/>
  <c r="C39" i="23" s="1"/>
  <c r="C5" i="24"/>
  <c r="F42" i="21"/>
  <c r="C160" i="21" s="1"/>
  <c r="W40" i="21"/>
  <c r="R123" i="13"/>
  <c r="X124" i="13"/>
  <c r="L17" i="22" l="1"/>
  <c r="L39" i="22" s="1"/>
  <c r="L162" i="22" s="1"/>
  <c r="U9" i="23"/>
  <c r="V9" i="24"/>
  <c r="U11" i="23"/>
  <c r="V11" i="24"/>
  <c r="V6" i="24"/>
  <c r="U6" i="23"/>
  <c r="V8" i="24"/>
  <c r="U8" i="23"/>
  <c r="V12" i="24"/>
  <c r="U12" i="23"/>
  <c r="Q13" i="24"/>
  <c r="P13" i="23"/>
  <c r="Q15" i="24"/>
  <c r="P15" i="23"/>
  <c r="U5" i="23"/>
  <c r="V5" i="24"/>
  <c r="U7" i="23"/>
  <c r="V7" i="24"/>
  <c r="F44" i="21"/>
  <c r="C164" i="21" s="1"/>
  <c r="P14" i="23"/>
  <c r="Q14" i="24"/>
  <c r="P16" i="23"/>
  <c r="Q16" i="24"/>
  <c r="V10" i="24"/>
  <c r="U10" i="23"/>
  <c r="F42" i="23"/>
  <c r="C162" i="23" s="1"/>
  <c r="W5" i="25"/>
  <c r="W17" i="24"/>
  <c r="W39" i="24" s="1"/>
  <c r="Q5" i="24"/>
  <c r="P5" i="23"/>
  <c r="Q9" i="24"/>
  <c r="P9" i="23"/>
  <c r="Q11" i="24"/>
  <c r="P11" i="23"/>
  <c r="V14" i="24"/>
  <c r="U14" i="23"/>
  <c r="V16" i="24"/>
  <c r="U16" i="23"/>
  <c r="P6" i="23"/>
  <c r="Q6" i="24"/>
  <c r="P8" i="23"/>
  <c r="Q8" i="24"/>
  <c r="P10" i="23"/>
  <c r="Q10" i="24"/>
  <c r="P12" i="23"/>
  <c r="Q12" i="24"/>
  <c r="U13" i="23"/>
  <c r="V13" i="24"/>
  <c r="U15" i="23"/>
  <c r="V15" i="24"/>
  <c r="F17" i="24"/>
  <c r="F39" i="24" s="1"/>
  <c r="F5" i="25"/>
  <c r="Q7" i="24"/>
  <c r="P7" i="23"/>
  <c r="F49" i="21"/>
  <c r="U49" i="21" s="1"/>
  <c r="M49" i="14" s="1"/>
  <c r="F48" i="21"/>
  <c r="U48" i="21" s="1"/>
  <c r="M48" i="14" s="1"/>
  <c r="C17" i="24"/>
  <c r="C39" i="24" s="1"/>
  <c r="C5" i="25"/>
  <c r="O171" i="22"/>
  <c r="I162" i="22"/>
  <c r="O163" i="21"/>
  <c r="F160" i="21"/>
  <c r="O161" i="21" s="1"/>
  <c r="F164" i="21" l="1"/>
  <c r="I164" i="21" s="1"/>
  <c r="P164" i="21" s="1"/>
  <c r="O168" i="21"/>
  <c r="F170" i="14" s="1"/>
  <c r="P162" i="22"/>
  <c r="F49" i="23"/>
  <c r="F42" i="24"/>
  <c r="C162" i="24" s="1"/>
  <c r="F48" i="23"/>
  <c r="W49" i="21"/>
  <c r="W48" i="21"/>
  <c r="F44" i="23"/>
  <c r="F17" i="25"/>
  <c r="F39" i="25" s="1"/>
  <c r="F5" i="26"/>
  <c r="U15" i="24"/>
  <c r="V15" i="25"/>
  <c r="U13" i="24"/>
  <c r="V13" i="25"/>
  <c r="P12" i="24"/>
  <c r="Q12" i="25"/>
  <c r="P10" i="24"/>
  <c r="Q10" i="25"/>
  <c r="P8" i="24"/>
  <c r="Q8" i="25"/>
  <c r="P6" i="24"/>
  <c r="Q6" i="25"/>
  <c r="L17" i="23"/>
  <c r="L39" i="23" s="1"/>
  <c r="L162" i="23" s="1"/>
  <c r="V10" i="25"/>
  <c r="U10" i="24"/>
  <c r="U7" i="24"/>
  <c r="V7" i="25"/>
  <c r="U5" i="24"/>
  <c r="V5" i="25"/>
  <c r="U11" i="24"/>
  <c r="V11" i="25"/>
  <c r="U9" i="24"/>
  <c r="V9" i="25"/>
  <c r="Q7" i="25"/>
  <c r="P7" i="24"/>
  <c r="V16" i="25"/>
  <c r="U16" i="24"/>
  <c r="U14" i="24"/>
  <c r="V14" i="25"/>
  <c r="Q11" i="25"/>
  <c r="P11" i="24"/>
  <c r="Q9" i="25"/>
  <c r="P9" i="24"/>
  <c r="Q5" i="25"/>
  <c r="P5" i="24"/>
  <c r="W5" i="26"/>
  <c r="W17" i="25"/>
  <c r="W39" i="25" s="1"/>
  <c r="P16" i="24"/>
  <c r="Q16" i="25"/>
  <c r="P14" i="24"/>
  <c r="Q14" i="25"/>
  <c r="Q15" i="25"/>
  <c r="P15" i="24"/>
  <c r="Q13" i="25"/>
  <c r="P13" i="24"/>
  <c r="V12" i="25"/>
  <c r="U12" i="24"/>
  <c r="V8" i="25"/>
  <c r="U8" i="24"/>
  <c r="V6" i="25"/>
  <c r="U6" i="24"/>
  <c r="S2" i="21"/>
  <c r="N2" i="21"/>
  <c r="F48" i="24"/>
  <c r="C17" i="25"/>
  <c r="C39" i="25" s="1"/>
  <c r="C5" i="26"/>
  <c r="C5" i="31" s="1"/>
  <c r="F162" i="23"/>
  <c r="O164" i="23" s="1"/>
  <c r="I160" i="21"/>
  <c r="P160" i="21" s="1"/>
  <c r="O169" i="21"/>
  <c r="C44" i="14"/>
  <c r="F49" i="24" l="1"/>
  <c r="F44" i="24"/>
  <c r="F42" i="25"/>
  <c r="C162" i="25" s="1"/>
  <c r="U47" i="14"/>
  <c r="F47" i="14"/>
  <c r="C5" i="28"/>
  <c r="C17" i="31"/>
  <c r="C39" i="31" s="1"/>
  <c r="V6" i="26"/>
  <c r="U6" i="25"/>
  <c r="V8" i="26"/>
  <c r="U8" i="25"/>
  <c r="V12" i="26"/>
  <c r="U12" i="25"/>
  <c r="Q13" i="26"/>
  <c r="P13" i="25"/>
  <c r="P15" i="25"/>
  <c r="Q15" i="26"/>
  <c r="W5" i="31"/>
  <c r="W5" i="27"/>
  <c r="W17" i="27" s="1"/>
  <c r="W39" i="27" s="1"/>
  <c r="W17" i="26"/>
  <c r="W39" i="26" s="1"/>
  <c r="U16" i="25"/>
  <c r="V16" i="26"/>
  <c r="Q5" i="26"/>
  <c r="P5" i="25"/>
  <c r="Q9" i="26"/>
  <c r="P9" i="25"/>
  <c r="Q11" i="26"/>
  <c r="P11" i="25"/>
  <c r="Q7" i="26"/>
  <c r="P7" i="25"/>
  <c r="V10" i="26"/>
  <c r="U10" i="25"/>
  <c r="P6" i="25"/>
  <c r="Q6" i="26"/>
  <c r="P8" i="25"/>
  <c r="Q8" i="26"/>
  <c r="P10" i="25"/>
  <c r="Q10" i="26"/>
  <c r="P12" i="25"/>
  <c r="Q12" i="26"/>
  <c r="U13" i="25"/>
  <c r="V13" i="26"/>
  <c r="U15" i="25"/>
  <c r="V15" i="26"/>
  <c r="F17" i="26"/>
  <c r="F39" i="26" s="1"/>
  <c r="F5" i="31"/>
  <c r="F5" i="27"/>
  <c r="F17" i="27" s="1"/>
  <c r="F39" i="27" s="1"/>
  <c r="P14" i="25"/>
  <c r="Q14" i="26"/>
  <c r="P16" i="25"/>
  <c r="Q16" i="26"/>
  <c r="L17" i="24"/>
  <c r="L39" i="24" s="1"/>
  <c r="L162" i="24" s="1"/>
  <c r="U14" i="25"/>
  <c r="V14" i="26"/>
  <c r="U9" i="25"/>
  <c r="V9" i="26"/>
  <c r="U11" i="25"/>
  <c r="V11" i="26"/>
  <c r="U5" i="25"/>
  <c r="V5" i="26"/>
  <c r="U7" i="25"/>
  <c r="V7" i="26"/>
  <c r="I162" i="23"/>
  <c r="P162" i="23" s="1"/>
  <c r="C17" i="26"/>
  <c r="C39" i="26" s="1"/>
  <c r="C5" i="27"/>
  <c r="F162" i="24"/>
  <c r="O164" i="24" s="1"/>
  <c r="F48" i="25"/>
  <c r="F49" i="25"/>
  <c r="F44" i="25" l="1"/>
  <c r="F42" i="26"/>
  <c r="C162" i="26" s="1"/>
  <c r="I162" i="24"/>
  <c r="P162" i="24" s="1"/>
  <c r="U7" i="26"/>
  <c r="V7" i="31"/>
  <c r="V7" i="27"/>
  <c r="U7" i="27" s="1"/>
  <c r="U5" i="26"/>
  <c r="V5" i="31"/>
  <c r="V5" i="27"/>
  <c r="U5" i="27" s="1"/>
  <c r="U11" i="26"/>
  <c r="V11" i="31"/>
  <c r="V11" i="27"/>
  <c r="U11" i="27" s="1"/>
  <c r="U9" i="26"/>
  <c r="V9" i="31"/>
  <c r="V9" i="27"/>
  <c r="U9" i="27" s="1"/>
  <c r="V14" i="31"/>
  <c r="U14" i="26"/>
  <c r="V14" i="27"/>
  <c r="U14" i="27" s="1"/>
  <c r="F5" i="28"/>
  <c r="F17" i="31"/>
  <c r="F39" i="31" s="1"/>
  <c r="F42" i="31" s="1"/>
  <c r="U15" i="26"/>
  <c r="V15" i="31"/>
  <c r="V15" i="27"/>
  <c r="U15" i="27" s="1"/>
  <c r="U13" i="26"/>
  <c r="V13" i="31"/>
  <c r="V13" i="27"/>
  <c r="U13" i="27" s="1"/>
  <c r="P12" i="26"/>
  <c r="Q12" i="31"/>
  <c r="Q12" i="27"/>
  <c r="P12" i="27" s="1"/>
  <c r="P10" i="26"/>
  <c r="Q10" i="31"/>
  <c r="Q10" i="27"/>
  <c r="P10" i="27" s="1"/>
  <c r="P8" i="26"/>
  <c r="Q8" i="31"/>
  <c r="Q8" i="27"/>
  <c r="P8" i="27" s="1"/>
  <c r="P6" i="26"/>
  <c r="Q6" i="31"/>
  <c r="Q6" i="27"/>
  <c r="P6" i="27" s="1"/>
  <c r="L17" i="25"/>
  <c r="L39" i="25" s="1"/>
  <c r="L162" i="25" s="1"/>
  <c r="Q15" i="31"/>
  <c r="P15" i="26"/>
  <c r="Q15" i="27"/>
  <c r="P15" i="27" s="1"/>
  <c r="P16" i="26"/>
  <c r="Q16" i="31"/>
  <c r="Q16" i="27"/>
  <c r="P16" i="27" s="1"/>
  <c r="P14" i="26"/>
  <c r="Q14" i="31"/>
  <c r="Q14" i="27"/>
  <c r="P14" i="27" s="1"/>
  <c r="V10" i="31"/>
  <c r="U10" i="26"/>
  <c r="V10" i="27"/>
  <c r="U10" i="27" s="1"/>
  <c r="Q7" i="31"/>
  <c r="P7" i="26"/>
  <c r="Q7" i="27"/>
  <c r="P7" i="27" s="1"/>
  <c r="Q11" i="31"/>
  <c r="P11" i="26"/>
  <c r="Q11" i="27"/>
  <c r="P11" i="27" s="1"/>
  <c r="Q9" i="31"/>
  <c r="P9" i="26"/>
  <c r="Q9" i="27"/>
  <c r="P9" i="27" s="1"/>
  <c r="Q5" i="31"/>
  <c r="P5" i="26"/>
  <c r="Q5" i="27"/>
  <c r="P5" i="27" s="1"/>
  <c r="V16" i="31"/>
  <c r="U16" i="26"/>
  <c r="V16" i="27"/>
  <c r="U16" i="27" s="1"/>
  <c r="W5" i="28"/>
  <c r="W17" i="31"/>
  <c r="W39" i="31" s="1"/>
  <c r="Q13" i="31"/>
  <c r="P13" i="26"/>
  <c r="Q13" i="27"/>
  <c r="P13" i="27" s="1"/>
  <c r="V12" i="31"/>
  <c r="U12" i="26"/>
  <c r="V12" i="27"/>
  <c r="U12" i="27" s="1"/>
  <c r="V8" i="31"/>
  <c r="U8" i="26"/>
  <c r="V8" i="27"/>
  <c r="U8" i="27" s="1"/>
  <c r="V6" i="31"/>
  <c r="U6" i="26"/>
  <c r="V6" i="27"/>
  <c r="U6" i="27" s="1"/>
  <c r="O171" i="24"/>
  <c r="C17" i="27"/>
  <c r="C39" i="27" s="1"/>
  <c r="F42" i="27" s="1"/>
  <c r="F162" i="25"/>
  <c r="O164" i="25" s="1"/>
  <c r="F48" i="26"/>
  <c r="O171" i="23"/>
  <c r="P157" i="14"/>
  <c r="I157" i="14"/>
  <c r="E157" i="14"/>
  <c r="F44" i="26" l="1"/>
  <c r="F49" i="26"/>
  <c r="I162" i="25"/>
  <c r="P162" i="25" s="1"/>
  <c r="V8" i="28"/>
  <c r="U8" i="31"/>
  <c r="Q13" i="28"/>
  <c r="P13" i="31"/>
  <c r="W5" i="29"/>
  <c r="W17" i="28"/>
  <c r="W39" i="28" s="1"/>
  <c r="L17" i="27"/>
  <c r="L39" i="27" s="1"/>
  <c r="L126" i="27" s="1"/>
  <c r="Q5" i="28"/>
  <c r="P5" i="31"/>
  <c r="Q11" i="28"/>
  <c r="P11" i="31"/>
  <c r="V10" i="28"/>
  <c r="U10" i="31"/>
  <c r="P14" i="31"/>
  <c r="Q14" i="28"/>
  <c r="P6" i="31"/>
  <c r="Q6" i="28"/>
  <c r="P10" i="31"/>
  <c r="Q10" i="28"/>
  <c r="U13" i="31"/>
  <c r="V13" i="28"/>
  <c r="F17" i="28"/>
  <c r="F39" i="28" s="1"/>
  <c r="F5" i="29"/>
  <c r="U11" i="31"/>
  <c r="V11" i="28"/>
  <c r="U7" i="31"/>
  <c r="V7" i="28"/>
  <c r="V6" i="28"/>
  <c r="U6" i="31"/>
  <c r="V12" i="28"/>
  <c r="U12" i="31"/>
  <c r="V16" i="28"/>
  <c r="U16" i="31"/>
  <c r="L17" i="26"/>
  <c r="L39" i="26" s="1"/>
  <c r="L162" i="26" s="1"/>
  <c r="Q9" i="28"/>
  <c r="P9" i="31"/>
  <c r="Q7" i="28"/>
  <c r="P7" i="31"/>
  <c r="P16" i="31"/>
  <c r="Q16" i="28"/>
  <c r="Q15" i="28"/>
  <c r="P15" i="31"/>
  <c r="P8" i="31"/>
  <c r="Q8" i="28"/>
  <c r="P12" i="31"/>
  <c r="Q12" i="28"/>
  <c r="U15" i="31"/>
  <c r="V15" i="28"/>
  <c r="F48" i="31"/>
  <c r="C162" i="31"/>
  <c r="F49" i="31"/>
  <c r="F44" i="31"/>
  <c r="V14" i="28"/>
  <c r="U14" i="31"/>
  <c r="U9" i="31"/>
  <c r="V9" i="28"/>
  <c r="U5" i="31"/>
  <c r="V5" i="28"/>
  <c r="O171" i="25"/>
  <c r="C17" i="28"/>
  <c r="C39" i="28" s="1"/>
  <c r="C5" i="29"/>
  <c r="F162" i="26"/>
  <c r="O164" i="26" s="1"/>
  <c r="F48" i="27"/>
  <c r="C126" i="27"/>
  <c r="F49" i="27"/>
  <c r="F44" i="27"/>
  <c r="M160" i="14"/>
  <c r="X96" i="13"/>
  <c r="V98" i="13" s="1"/>
  <c r="S96" i="13"/>
  <c r="P96" i="13"/>
  <c r="Q98" i="13" l="1"/>
  <c r="T98" i="13" s="1"/>
  <c r="F42" i="28"/>
  <c r="C162" i="28" s="1"/>
  <c r="I162" i="26"/>
  <c r="P162" i="26" s="1"/>
  <c r="U5" i="28"/>
  <c r="V5" i="29"/>
  <c r="U9" i="28"/>
  <c r="V9" i="29"/>
  <c r="F162" i="31"/>
  <c r="U15" i="28"/>
  <c r="V15" i="29"/>
  <c r="P12" i="28"/>
  <c r="Q12" i="29"/>
  <c r="P8" i="28"/>
  <c r="Q8" i="29"/>
  <c r="P16" i="28"/>
  <c r="Q16" i="29"/>
  <c r="U16" i="28"/>
  <c r="V16" i="29"/>
  <c r="U12" i="28"/>
  <c r="V12" i="29"/>
  <c r="U6" i="28"/>
  <c r="V6" i="29"/>
  <c r="U10" i="28"/>
  <c r="V10" i="29"/>
  <c r="P11" i="28"/>
  <c r="Q11" i="29"/>
  <c r="P5" i="28"/>
  <c r="Q5" i="29"/>
  <c r="U14" i="28"/>
  <c r="V14" i="29"/>
  <c r="P15" i="28"/>
  <c r="Q15" i="29"/>
  <c r="P7" i="28"/>
  <c r="Q7" i="29"/>
  <c r="P9" i="28"/>
  <c r="Q9" i="29"/>
  <c r="U7" i="28"/>
  <c r="V7" i="29"/>
  <c r="U11" i="28"/>
  <c r="V11" i="29"/>
  <c r="F17" i="29"/>
  <c r="F39" i="29" s="1"/>
  <c r="F5" i="30"/>
  <c r="F17" i="30" s="1"/>
  <c r="F39" i="30" s="1"/>
  <c r="U13" i="28"/>
  <c r="V13" i="29"/>
  <c r="P10" i="28"/>
  <c r="Q10" i="29"/>
  <c r="P6" i="28"/>
  <c r="Q6" i="29"/>
  <c r="P14" i="28"/>
  <c r="Q14" i="29"/>
  <c r="L17" i="31"/>
  <c r="L39" i="31" s="1"/>
  <c r="L162" i="31" s="1"/>
  <c r="W5" i="30"/>
  <c r="W17" i="30" s="1"/>
  <c r="W39" i="30" s="1"/>
  <c r="W17" i="29"/>
  <c r="W39" i="29" s="1"/>
  <c r="P13" i="28"/>
  <c r="Q13" i="29"/>
  <c r="U8" i="28"/>
  <c r="V8" i="29"/>
  <c r="O171" i="26"/>
  <c r="C17" i="29"/>
  <c r="C39" i="29" s="1"/>
  <c r="C5" i="30"/>
  <c r="C17" i="30" s="1"/>
  <c r="C39" i="30" s="1"/>
  <c r="F126" i="27"/>
  <c r="O128" i="27" s="1"/>
  <c r="F48" i="28"/>
  <c r="V102" i="13"/>
  <c r="Y98" i="13"/>
  <c r="T100" i="13"/>
  <c r="S102" i="13" s="1"/>
  <c r="AA147" i="13"/>
  <c r="AA148" i="13" s="1"/>
  <c r="Y147" i="13"/>
  <c r="X158" i="13" s="1"/>
  <c r="W147" i="13"/>
  <c r="W148" i="13" s="1"/>
  <c r="U147" i="13"/>
  <c r="S147" i="13"/>
  <c r="S148" i="13" s="1"/>
  <c r="Q147" i="13"/>
  <c r="Y102" i="13" l="1"/>
  <c r="S158" i="13"/>
  <c r="U158" i="13" s="1"/>
  <c r="AA158" i="13"/>
  <c r="R152" i="13"/>
  <c r="W150" i="13"/>
  <c r="F42" i="29"/>
  <c r="C162" i="29" s="1"/>
  <c r="O164" i="31"/>
  <c r="F49" i="28"/>
  <c r="F44" i="28"/>
  <c r="J128" i="27"/>
  <c r="F42" i="30"/>
  <c r="C162" i="30" s="1"/>
  <c r="I162" i="31"/>
  <c r="P162" i="31" s="1"/>
  <c r="Q14" i="30"/>
  <c r="P14" i="30" s="1"/>
  <c r="P14" i="29"/>
  <c r="P6" i="29"/>
  <c r="Q6" i="30"/>
  <c r="P6" i="30" s="1"/>
  <c r="Q10" i="30"/>
  <c r="P10" i="30" s="1"/>
  <c r="P10" i="29"/>
  <c r="V13" i="30"/>
  <c r="U13" i="30" s="1"/>
  <c r="U13" i="29"/>
  <c r="V11" i="30"/>
  <c r="U11" i="30" s="1"/>
  <c r="U11" i="29"/>
  <c r="V7" i="30"/>
  <c r="U7" i="30" s="1"/>
  <c r="U7" i="29"/>
  <c r="Q9" i="30"/>
  <c r="P9" i="30" s="1"/>
  <c r="P9" i="29"/>
  <c r="Q7" i="30"/>
  <c r="P7" i="30" s="1"/>
  <c r="P7" i="29"/>
  <c r="Q15" i="30"/>
  <c r="P15" i="30" s="1"/>
  <c r="P15" i="29"/>
  <c r="V14" i="30"/>
  <c r="U14" i="30" s="1"/>
  <c r="U14" i="29"/>
  <c r="Q5" i="30"/>
  <c r="P5" i="30" s="1"/>
  <c r="P5" i="29"/>
  <c r="Q11" i="30"/>
  <c r="P11" i="30" s="1"/>
  <c r="P11" i="29"/>
  <c r="V10" i="30"/>
  <c r="U10" i="30" s="1"/>
  <c r="U10" i="29"/>
  <c r="V6" i="30"/>
  <c r="U6" i="30" s="1"/>
  <c r="U6" i="29"/>
  <c r="V12" i="30"/>
  <c r="U12" i="30" s="1"/>
  <c r="U12" i="29"/>
  <c r="V16" i="30"/>
  <c r="U16" i="30" s="1"/>
  <c r="U16" i="29"/>
  <c r="Q16" i="30"/>
  <c r="P16" i="30" s="1"/>
  <c r="P16" i="29"/>
  <c r="Q8" i="30"/>
  <c r="P8" i="30" s="1"/>
  <c r="P8" i="29"/>
  <c r="Q12" i="30"/>
  <c r="P12" i="30" s="1"/>
  <c r="P12" i="29"/>
  <c r="V15" i="30"/>
  <c r="U15" i="30" s="1"/>
  <c r="U15" i="29"/>
  <c r="V9" i="30"/>
  <c r="U9" i="30" s="1"/>
  <c r="U9" i="29"/>
  <c r="U5" i="29"/>
  <c r="V5" i="30"/>
  <c r="U5" i="30" s="1"/>
  <c r="V8" i="30"/>
  <c r="U8" i="30" s="1"/>
  <c r="U8" i="29"/>
  <c r="Q13" i="30"/>
  <c r="P13" i="30" s="1"/>
  <c r="P13" i="29"/>
  <c r="L17" i="28"/>
  <c r="L39" i="28" s="1"/>
  <c r="L162" i="28" s="1"/>
  <c r="P135" i="27"/>
  <c r="F48" i="30"/>
  <c r="F162" i="28"/>
  <c r="O164" i="28" s="1"/>
  <c r="I126" i="27"/>
  <c r="P126" i="27" s="1"/>
  <c r="F48" i="29"/>
  <c r="F49" i="29"/>
  <c r="S150" i="13"/>
  <c r="AA150" i="13"/>
  <c r="S154" i="13"/>
  <c r="U154" i="13" s="1"/>
  <c r="R156" i="13" s="1"/>
  <c r="X154" i="13"/>
  <c r="F44" i="29" l="1"/>
  <c r="X156" i="13"/>
  <c r="AA156" i="13" s="1"/>
  <c r="O171" i="31"/>
  <c r="F49" i="30"/>
  <c r="F44" i="30"/>
  <c r="L17" i="29"/>
  <c r="L39" i="29" s="1"/>
  <c r="L162" i="29" s="1"/>
  <c r="L17" i="30"/>
  <c r="L39" i="30" s="1"/>
  <c r="L162" i="30" s="1"/>
  <c r="F162" i="29"/>
  <c r="O164" i="29" s="1"/>
  <c r="O171" i="28"/>
  <c r="I162" i="28"/>
  <c r="P162" i="28" s="1"/>
  <c r="F162" i="30"/>
  <c r="O164" i="30" s="1"/>
  <c r="AA154" i="13"/>
  <c r="Z160" i="13" l="1"/>
  <c r="AA162" i="13" s="1"/>
  <c r="I162" i="30"/>
  <c r="P162" i="30" s="1"/>
  <c r="I162" i="29"/>
  <c r="P162" i="29" s="1"/>
  <c r="O171" i="30"/>
  <c r="O171" i="29"/>
  <c r="S1" i="14"/>
  <c r="S125" i="13" l="1"/>
  <c r="X125" i="13"/>
  <c r="W128" i="13" s="1"/>
  <c r="W129" i="13" l="1"/>
  <c r="L17" i="14" l="1"/>
  <c r="X19" i="13"/>
  <c r="S19" i="13"/>
  <c r="P19" i="13"/>
  <c r="Q21" i="13" l="1"/>
  <c r="T21" i="13" s="1"/>
  <c r="X21" i="13" s="1"/>
  <c r="S54" i="13" l="1"/>
  <c r="X54" i="13" s="1"/>
  <c r="O50" i="13"/>
  <c r="C163" i="14" l="1"/>
  <c r="W38" i="14"/>
  <c r="K38" i="14"/>
  <c r="F38" i="14"/>
  <c r="C38" i="14"/>
  <c r="V1" i="14"/>
  <c r="F17" i="14" l="1"/>
  <c r="F39" i="14" s="1"/>
  <c r="W17" i="14"/>
  <c r="W39" i="14" s="1"/>
  <c r="C17" i="14"/>
  <c r="C39" i="14" s="1"/>
  <c r="L39" i="14"/>
  <c r="W40" i="14" l="1"/>
  <c r="W40" i="22" s="1"/>
  <c r="W40" i="23" s="1"/>
  <c r="W40" i="24" s="1"/>
  <c r="W40" i="25" s="1"/>
  <c r="W40" i="26" s="1"/>
  <c r="L162" i="14"/>
  <c r="F42" i="14"/>
  <c r="C162" i="14" s="1"/>
  <c r="W40" i="31" l="1"/>
  <c r="W40" i="28" s="1"/>
  <c r="W40" i="29" s="1"/>
  <c r="W40" i="30" s="1"/>
  <c r="W40" i="27"/>
  <c r="O166" i="14"/>
  <c r="F44" i="14"/>
  <c r="F48" i="14"/>
  <c r="U48" i="14" s="1"/>
  <c r="F49" i="14"/>
  <c r="U49" i="14" s="1"/>
  <c r="W49" i="14" l="1"/>
  <c r="M49" i="22"/>
  <c r="U49" i="22" s="1"/>
  <c r="W48" i="14"/>
  <c r="M48" i="22"/>
  <c r="N2" i="14"/>
  <c r="F162" i="14"/>
  <c r="O164" i="14" s="1"/>
  <c r="S2" i="14"/>
  <c r="C163" i="22" l="1"/>
  <c r="O166" i="22" s="1"/>
  <c r="U48" i="22"/>
  <c r="M49" i="23"/>
  <c r="U49" i="23" s="1"/>
  <c r="S2" i="22"/>
  <c r="W49" i="22"/>
  <c r="I162" i="14"/>
  <c r="P162" i="14" s="1"/>
  <c r="M48" i="23" l="1"/>
  <c r="W48" i="22"/>
  <c r="N2" i="22"/>
  <c r="M49" i="24"/>
  <c r="U49" i="24" s="1"/>
  <c r="S2" i="23"/>
  <c r="W49" i="23"/>
  <c r="O171" i="14"/>
  <c r="M49" i="25" l="1"/>
  <c r="U49" i="25" s="1"/>
  <c r="S2" i="24"/>
  <c r="W49" i="24"/>
  <c r="C163" i="23"/>
  <c r="O166" i="23" s="1"/>
  <c r="U48" i="23"/>
  <c r="M48" i="24" l="1"/>
  <c r="W48" i="23"/>
  <c r="N2" i="23"/>
  <c r="M49" i="26"/>
  <c r="U49" i="26" s="1"/>
  <c r="M49" i="31" s="1"/>
  <c r="U49" i="31" s="1"/>
  <c r="S2" i="25"/>
  <c r="W49" i="25"/>
  <c r="M49" i="28" l="1"/>
  <c r="W49" i="31"/>
  <c r="S2" i="31"/>
  <c r="M49" i="27"/>
  <c r="U49" i="27" s="1"/>
  <c r="S2" i="26"/>
  <c r="W49" i="26"/>
  <c r="C163" i="24"/>
  <c r="O166" i="24" s="1"/>
  <c r="U48" i="24"/>
  <c r="M48" i="25" l="1"/>
  <c r="W48" i="24"/>
  <c r="N2" i="24"/>
  <c r="U49" i="28"/>
  <c r="S2" i="27"/>
  <c r="W49" i="27"/>
  <c r="M49" i="29" l="1"/>
  <c r="U49" i="29" s="1"/>
  <c r="S2" i="28"/>
  <c r="W49" i="28"/>
  <c r="C163" i="25"/>
  <c r="O166" i="25" s="1"/>
  <c r="U48" i="25"/>
  <c r="M48" i="26" l="1"/>
  <c r="W48" i="25"/>
  <c r="N2" i="25"/>
  <c r="M49" i="30"/>
  <c r="U49" i="30" s="1"/>
  <c r="S2" i="29"/>
  <c r="W49" i="29"/>
  <c r="S2" i="30" l="1"/>
  <c r="W49" i="30"/>
  <c r="C163" i="26"/>
  <c r="O166" i="26" s="1"/>
  <c r="U48" i="26"/>
  <c r="M48" i="31" s="1"/>
  <c r="C163" i="31" l="1"/>
  <c r="O166" i="31" s="1"/>
  <c r="U48" i="31"/>
  <c r="M48" i="27"/>
  <c r="W48" i="26"/>
  <c r="N2" i="26"/>
  <c r="M48" i="28" l="1"/>
  <c r="N2" i="31"/>
  <c r="W48" i="31"/>
  <c r="J130" i="27"/>
  <c r="O130" i="27" s="1"/>
  <c r="O134" i="27" s="1"/>
  <c r="U48" i="27"/>
  <c r="W48" i="27" l="1"/>
  <c r="N2" i="27"/>
  <c r="C163" i="28" l="1"/>
  <c r="O166" i="28" s="1"/>
  <c r="U48" i="28"/>
  <c r="M48" i="29" l="1"/>
  <c r="W48" i="28"/>
  <c r="N2" i="28"/>
  <c r="C163" i="29" l="1"/>
  <c r="O166" i="29" s="1"/>
  <c r="U48" i="29"/>
  <c r="M48" i="30" l="1"/>
  <c r="W48" i="29"/>
  <c r="N2" i="29"/>
  <c r="C163" i="30" l="1"/>
  <c r="O166" i="30" s="1"/>
  <c r="U48" i="30"/>
  <c r="W48" i="30" l="1"/>
  <c r="N2" i="30"/>
  <c r="O170" i="14"/>
  <c r="F170" i="22" s="1"/>
  <c r="O170" i="22" s="1"/>
  <c r="F170" i="23" s="1"/>
  <c r="O170" i="23" s="1"/>
  <c r="F170" i="24" s="1"/>
  <c r="O170" i="24" s="1"/>
  <c r="F170" i="25" s="1"/>
  <c r="O170" i="25" s="1"/>
  <c r="F170" i="26" s="1"/>
  <c r="O170" i="26" s="1"/>
  <c r="F170" i="31" s="1"/>
  <c r="O170" i="31" s="1"/>
  <c r="F170" i="28" s="1"/>
  <c r="O170" i="28" s="1"/>
  <c r="F170" i="29" s="1"/>
  <c r="O170" i="29" s="1"/>
  <c r="F170" i="30" s="1"/>
  <c r="O170" i="30" s="1"/>
</calcChain>
</file>

<file path=xl/comments1.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וגם מתי שירצה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10.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 xml:space="preserve">סכום זה לא כולל את ההקלות לחומש. </t>
        </r>
        <r>
          <rPr>
            <sz val="9"/>
            <color indexed="81"/>
            <rFont val="Tahoma"/>
            <family val="2"/>
          </rPr>
          <t>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11.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 xml:space="preserve">סכום זה לא כולל את ההקלות לחומש. </t>
        </r>
        <r>
          <rPr>
            <sz val="9"/>
            <color indexed="81"/>
            <rFont val="Tahoma"/>
            <family val="2"/>
          </rPr>
          <t>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r>
          <rPr>
            <b/>
            <sz val="9"/>
            <color indexed="81"/>
            <rFont val="Tahoma"/>
            <family val="2"/>
          </rPr>
          <t>.</t>
        </r>
      </text>
    </comment>
    <comment ref="C52" authorId="1" shapeId="0">
      <text>
        <r>
          <rPr>
            <b/>
            <sz val="10"/>
            <color indexed="81"/>
            <rFont val="Tahoma"/>
            <family val="2"/>
          </rPr>
          <t xml:space="preserve">
מכון:</t>
        </r>
        <r>
          <rPr>
            <sz val="10"/>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12.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 xml:space="preserve">סכום זה לא כולל את ההקלות לחומש. </t>
        </r>
        <r>
          <rPr>
            <sz val="9"/>
            <color indexed="81"/>
            <rFont val="Tahoma"/>
            <family val="2"/>
          </rPr>
          <t>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9"/>
            <color indexed="81"/>
            <rFont val="Tahoma"/>
            <family val="2"/>
          </rPr>
          <t>שימוש בתוכנה גנובה לא יביא את השפע המובטח למפרישי מעשר וחומש,
                 וחבל!</t>
        </r>
      </text>
    </comment>
  </commentList>
</comments>
</file>

<file path=xl/comments2.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 xml:space="preserve">סכום זה לא כולל את ההקלות לחומש. </t>
        </r>
        <r>
          <rPr>
            <sz val="9"/>
            <color indexed="81"/>
            <rFont val="Tahoma"/>
            <family val="2"/>
          </rPr>
          <t>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3.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 xml:space="preserve">סכום זה לא כולל את ההקלות לחומש. </t>
        </r>
        <r>
          <rPr>
            <sz val="9"/>
            <color indexed="81"/>
            <rFont val="Tahoma"/>
            <family val="2"/>
          </rPr>
          <t>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4.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5.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6.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7.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comments8.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F48" authorId="1" shapeId="0">
      <text>
        <r>
          <rPr>
            <b/>
            <sz val="9"/>
            <color indexed="81"/>
            <rFont val="Tahoma"/>
            <family val="2"/>
          </rPr>
          <t xml:space="preserve">סכום זה כולל גם חומש חלקי לנוהגים להפריש.
</t>
        </r>
        <r>
          <rPr>
            <sz val="9"/>
            <color indexed="81"/>
            <rFont val="Tahoma"/>
            <family val="2"/>
          </rPr>
          <t>[הסכומים לקוחים מהטבלה הקטנה בצד שמאל במדה והוזנו שם]</t>
        </r>
      </text>
    </comment>
    <comment ref="H48" authorId="0" shapeId="0">
      <text>
        <r>
          <rPr>
            <sz val="11"/>
            <color indexed="81"/>
            <rFont val="Tahoma"/>
            <family val="2"/>
          </rPr>
          <t>ניתן למחוק את הסכום אם רוצים להתחיל בחודש זה מההתחלה.</t>
        </r>
      </text>
    </comment>
    <comment ref="U48" authorId="0" shapeId="0">
      <text>
        <r>
          <rPr>
            <sz val="9"/>
            <color indexed="81"/>
            <rFont val="Tahoma"/>
            <family val="2"/>
          </rPr>
          <t>סכום זה כולל גם את התוספת של "חומש חלקי" מהטבלה למעלה.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2" shapeId="0">
      <text>
        <r>
          <rPr>
            <sz val="9"/>
            <color indexed="81"/>
            <rFont val="Tahoma"/>
            <family val="2"/>
          </rPr>
          <t>סכום זה כולל גם את התרומות שנרשמו בטבלה "הקלות מיוחדות למפרישי חומש"</t>
        </r>
      </text>
    </comment>
  </commentList>
</comments>
</file>

<file path=xl/comments9.xml><?xml version="1.0" encoding="utf-8"?>
<comments xmlns="http://schemas.openxmlformats.org/spreadsheetml/2006/main">
  <authors>
    <author>צבי</author>
    <author>מכון</author>
    <author>PC</author>
  </authors>
  <commentList>
    <comment ref="L2" authorId="0" shapeId="0">
      <text>
        <r>
          <rPr>
            <b/>
            <sz val="10"/>
            <color indexed="81"/>
            <rFont val="Tahoma"/>
            <family val="2"/>
          </rPr>
          <t>סכום בסימן מינוס - ובצבע ירוק פירושו זכות ונתינת יתר למעשר.</t>
        </r>
      </text>
    </comment>
    <comment ref="Q2" authorId="0" shapeId="0">
      <text>
        <r>
          <rPr>
            <b/>
            <sz val="9"/>
            <color indexed="81"/>
            <rFont val="Tahoma"/>
            <family val="2"/>
          </rPr>
          <t>סכום בסימן מינוס - ובצבע ירוק פירושו זכות ונתינת יתר לחומש.</t>
        </r>
      </text>
    </comment>
    <comment ref="B3" authorId="0" shapeId="0">
      <text>
        <r>
          <rPr>
            <b/>
            <sz val="9"/>
            <color indexed="81"/>
            <rFont val="Tahoma"/>
            <family val="2"/>
          </rPr>
          <t xml:space="preserve">
למען הסדר הטוב, מומלץ לרשום גם את ההכנסות הקבועות שהסכומים בהן משתנים, לאחר רישום ההכנסות הקבועות בעלות סכומים קבועים.</t>
        </r>
      </text>
    </comment>
    <comment ref="E3" authorId="0" shapeId="0">
      <text>
        <r>
          <rPr>
            <b/>
            <sz val="9"/>
            <color indexed="81"/>
            <rFont val="Tahoma"/>
            <family val="2"/>
          </rPr>
          <t xml:space="preserve">
למען הסדר הטוב, מומלץ לרשום גם את ההוצאות הקבועות שהסכומים בהן משתנים, לאחר רישום ההוצאות הקבועות בעלות סכומים קבועים.</t>
        </r>
      </text>
    </comment>
    <comment ref="W3" authorId="0" shapeId="0">
      <text>
        <r>
          <rPr>
            <b/>
            <sz val="9"/>
            <color indexed="81"/>
            <rFont val="Tahoma"/>
            <family val="2"/>
          </rPr>
          <t xml:space="preserve">
מוגש לצורך מעקב בלבד. אין בזה נפק"מ לגבי מעשר.</t>
        </r>
        <r>
          <rPr>
            <sz val="9"/>
            <color indexed="81"/>
            <rFont val="Tahoma"/>
            <family val="2"/>
          </rPr>
          <t xml:space="preserve">
</t>
        </r>
      </text>
    </comment>
    <comment ref="I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K4" authorId="1" shapeId="0">
      <text>
        <r>
          <rPr>
            <b/>
            <sz val="9"/>
            <color indexed="81"/>
            <rFont val="Tahoma"/>
            <family val="2"/>
          </rPr>
          <t>סכום החיוב עובר גם לחודשים הבאים ומשתלב בחישובים, עד שמוחקים אותו ידנית.</t>
        </r>
      </text>
    </comment>
    <comment ref="N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Q4" authorId="0" shapeId="0">
      <text>
        <r>
          <rPr>
            <b/>
            <sz val="11"/>
            <color indexed="81"/>
            <rFont val="Tahoma"/>
            <family val="2"/>
          </rPr>
          <t xml:space="preserve">
מספר החיובים מתעדכן אוטומטית ויורד כל חודש. </t>
        </r>
        <r>
          <rPr>
            <sz val="11"/>
            <color indexed="81"/>
            <rFont val="Tahoma"/>
            <family val="2"/>
          </rPr>
          <t xml:space="preserve">
סימן </t>
        </r>
        <r>
          <rPr>
            <b/>
            <sz val="11"/>
            <color indexed="81"/>
            <rFont val="Tahoma"/>
            <family val="2"/>
          </rPr>
          <t>V</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S4" authorId="0" shapeId="0">
      <text>
        <r>
          <rPr>
            <sz val="11"/>
            <color indexed="81"/>
            <rFont val="Tahoma"/>
            <family val="2"/>
          </rPr>
          <t xml:space="preserve">מסמנים את צורת התרומה. 
</t>
        </r>
        <r>
          <rPr>
            <b/>
            <sz val="11"/>
            <color indexed="81"/>
            <rFont val="Tahoma"/>
            <family val="2"/>
          </rPr>
          <t>מ</t>
        </r>
        <r>
          <rPr>
            <sz val="11"/>
            <color indexed="81"/>
            <rFont val="Tahoma"/>
            <family val="2"/>
          </rPr>
          <t>זומן, 
הוראת קבע ב</t>
        </r>
        <r>
          <rPr>
            <b/>
            <sz val="11"/>
            <color indexed="81"/>
            <rFont val="Tahoma"/>
            <family val="2"/>
          </rPr>
          <t>א</t>
        </r>
        <r>
          <rPr>
            <sz val="11"/>
            <color indexed="81"/>
            <rFont val="Tahoma"/>
            <family val="2"/>
          </rPr>
          <t>שראי, הוראת קבע ב</t>
        </r>
        <r>
          <rPr>
            <b/>
            <sz val="11"/>
            <color indexed="81"/>
            <rFont val="Tahoma"/>
            <family val="2"/>
          </rPr>
          <t>ב</t>
        </r>
        <r>
          <rPr>
            <sz val="11"/>
            <color indexed="81"/>
            <rFont val="Tahoma"/>
            <family val="2"/>
          </rPr>
          <t xml:space="preserve">נק. </t>
        </r>
      </text>
    </comment>
    <comment ref="V4" authorId="0" shapeId="0">
      <text>
        <r>
          <rPr>
            <b/>
            <sz val="11"/>
            <color indexed="81"/>
            <rFont val="Tahoma"/>
            <family val="2"/>
          </rPr>
          <t xml:space="preserve">
מספר החיובים מתעדכן אוטומטית ויורד כל חודש. 
</t>
        </r>
        <r>
          <rPr>
            <sz val="11"/>
            <color indexed="81"/>
            <rFont val="Tahoma"/>
            <family val="2"/>
          </rPr>
          <t xml:space="preserve">סימן </t>
        </r>
        <r>
          <rPr>
            <b/>
            <sz val="11"/>
            <color indexed="81"/>
            <rFont val="Tahoma"/>
            <family val="2"/>
          </rPr>
          <t xml:space="preserve">V </t>
        </r>
        <r>
          <rPr>
            <sz val="11"/>
            <color indexed="81"/>
            <rFont val="Tahoma"/>
            <family val="2"/>
          </rPr>
          <t xml:space="preserve"> בירוק, מראה שמדובר בהוראת קבע "זמנית" שהיא עדיין פעילה. סימן </t>
        </r>
        <r>
          <rPr>
            <b/>
            <sz val="11"/>
            <color indexed="81"/>
            <rFont val="Tahoma"/>
            <family val="2"/>
          </rPr>
          <t>X</t>
        </r>
        <r>
          <rPr>
            <sz val="11"/>
            <color indexed="81"/>
            <rFont val="Tahoma"/>
            <family val="2"/>
          </rPr>
          <t xml:space="preserve"> באדום, מראה שהוראת הקבע הסתיימה. </t>
        </r>
        <r>
          <rPr>
            <b/>
            <sz val="11"/>
            <color indexed="81"/>
            <rFont val="Tahoma"/>
            <family val="2"/>
          </rPr>
          <t xml:space="preserve">סכום החיוב נמחק אוטומטית כדי שלא יכנס לחישובים.  </t>
        </r>
      </text>
    </comment>
    <comment ref="R39" authorId="0" shapeId="0">
      <text>
        <r>
          <rPr>
            <b/>
            <sz val="11"/>
            <color indexed="81"/>
            <rFont val="Tahoma"/>
            <family val="2"/>
          </rPr>
          <t>מוגש לצורך מעקב בלבד ואין בזה נפק"מ לגבי מעשר.</t>
        </r>
      </text>
    </comment>
    <comment ref="B44" authorId="0" shapeId="0">
      <text>
        <r>
          <rPr>
            <sz val="9"/>
            <color indexed="81"/>
            <rFont val="Tahoma"/>
            <family val="2"/>
          </rPr>
          <t xml:space="preserve"> סכום זה הוא הסך הכל של הטבלה "הפרשת חומש חלקי" שבצד השמאלי של הגליון, והוא נכנס אוטומטית ומשתלב בחישובי </t>
        </r>
        <r>
          <rPr>
            <b/>
            <sz val="9"/>
            <color indexed="81"/>
            <rFont val="Tahoma"/>
            <family val="2"/>
          </rPr>
          <t>מעשר</t>
        </r>
        <r>
          <rPr>
            <sz val="9"/>
            <color indexed="81"/>
            <rFont val="Tahoma"/>
            <family val="2"/>
          </rPr>
          <t xml:space="preserve">.
</t>
        </r>
        <r>
          <rPr>
            <b/>
            <sz val="9"/>
            <color indexed="81"/>
            <rFont val="Tahoma"/>
            <family val="2"/>
          </rPr>
          <t xml:space="preserve">שימו לב: </t>
        </r>
        <r>
          <rPr>
            <sz val="9"/>
            <color indexed="81"/>
            <rFont val="Tahoma"/>
            <family val="2"/>
          </rPr>
          <t>על מפרישי "חומש חלקי" להתמקד בחישובי מעשר ולא בחישובי חומש.</t>
        </r>
      </text>
    </comment>
    <comment ref="D44" authorId="1" shapeId="0">
      <text>
        <r>
          <rPr>
            <sz val="9"/>
            <color indexed="81"/>
            <rFont val="Tahoma"/>
            <family val="2"/>
          </rPr>
          <t xml:space="preserve">
ס"ה ההכנסות החייבות במעשר וחומש חלקי במידה והוזנו סכומים בטבלה המתאימה בצד שמאל של הגליון</t>
        </r>
      </text>
    </comment>
    <comment ref="B48" authorId="0" shapeId="0">
      <text>
        <r>
          <rPr>
            <b/>
            <sz val="9"/>
            <color indexed="81"/>
            <rFont val="Tahoma"/>
            <family val="2"/>
          </rPr>
          <t xml:space="preserve">הסכום מופרש לצדקה כדי לקיים מצות הפרשת מעשר, אבל בתנאי שיוכלו לחלקו לפי ראות עיני המפריש ומתי שירצה - כדי שלא לעבור על בל תאחר. 
</t>
        </r>
      </text>
    </comment>
    <comment ref="H48" authorId="0" shapeId="0">
      <text>
        <r>
          <rPr>
            <sz val="11"/>
            <color indexed="81"/>
            <rFont val="Tahoma"/>
            <family val="2"/>
          </rPr>
          <t>ניתן למחוק את הסכום אם רוצים להתחיל בחודש זה מההתחלה.</t>
        </r>
      </text>
    </comment>
    <comment ref="B49" authorId="2" shapeId="0">
      <text>
        <r>
          <rPr>
            <b/>
            <sz val="9"/>
            <color indexed="81"/>
            <rFont val="Tahoma"/>
            <family val="2"/>
          </rPr>
          <t>הסכום מופרש לחומש כדי לקיים מצות הפרשת חומש, אבל בתנאי שיוכל המפריש לחלקו כראות עיניו ומתי שירצה כדי שלא לעבור על "בל תאחר".</t>
        </r>
        <r>
          <rPr>
            <sz val="9"/>
            <color indexed="81"/>
            <rFont val="Tahoma"/>
            <family val="2"/>
          </rPr>
          <t xml:space="preserve">
</t>
        </r>
      </text>
    </comment>
    <comment ref="U49" authorId="0" shapeId="0">
      <text>
        <r>
          <rPr>
            <b/>
            <sz val="9"/>
            <color indexed="81"/>
            <rFont val="Tahoma"/>
            <family val="2"/>
          </rPr>
          <t>סכום זה לא כולל את ההקלות לחומש.</t>
        </r>
        <r>
          <rPr>
            <sz val="9"/>
            <color indexed="81"/>
            <rFont val="Tahoma"/>
            <family val="2"/>
          </rPr>
          <t xml:space="preserve"> מאחר וההקלות מתייחסות רק להמעשר השני המשלים לחומש ייחדנו לכך טבלה מיוחדת למטה. הסומכים על ההקלות עליהם להפריש לפי הסכום המופיע שם ולא לפי ה"סך הכל" המופיע כאן.</t>
        </r>
      </text>
    </comment>
    <comment ref="C52" authorId="1" shapeId="0">
      <text>
        <r>
          <rPr>
            <b/>
            <sz val="9"/>
            <color indexed="81"/>
            <rFont val="Tahoma"/>
            <family val="2"/>
          </rPr>
          <t xml:space="preserve">
מכון:</t>
        </r>
        <r>
          <rPr>
            <sz val="9"/>
            <color indexed="81"/>
            <rFont val="Tahoma"/>
            <family val="2"/>
          </rPr>
          <t xml:space="preserve">
</t>
        </r>
        <r>
          <rPr>
            <b/>
            <sz val="10"/>
            <color indexed="81"/>
            <rFont val="Tahoma"/>
            <family val="2"/>
          </rPr>
          <t>שימוש בתוכנה גנובה לא יביא את השפע המובטח למפרישי מעשר וחומש,
                 וחבל!</t>
        </r>
      </text>
    </comment>
  </commentList>
</comments>
</file>

<file path=xl/sharedStrings.xml><?xml version="1.0" encoding="utf-8"?>
<sst xmlns="http://schemas.openxmlformats.org/spreadsheetml/2006/main" count="1583" uniqueCount="203">
  <si>
    <t>הכנסות</t>
  </si>
  <si>
    <t>הכנסות קבועות</t>
  </si>
  <si>
    <r>
      <rPr>
        <b/>
        <sz val="12"/>
        <color theme="9"/>
        <rFont val="Arial"/>
        <family val="2"/>
        <scheme val="minor"/>
      </rPr>
      <t>מ-</t>
    </r>
    <r>
      <rPr>
        <sz val="12"/>
        <color theme="9"/>
        <rFont val="Arial"/>
        <family val="2"/>
        <scheme val="minor"/>
      </rPr>
      <t>מזומן</t>
    </r>
    <r>
      <rPr>
        <b/>
        <sz val="12"/>
        <color theme="9"/>
        <rFont val="Arial"/>
        <family val="2"/>
        <scheme val="minor"/>
      </rPr>
      <t xml:space="preserve">  א</t>
    </r>
    <r>
      <rPr>
        <sz val="12"/>
        <color theme="9"/>
        <rFont val="Arial"/>
        <family val="2"/>
        <scheme val="minor"/>
      </rPr>
      <t xml:space="preserve">-אשראי  </t>
    </r>
    <r>
      <rPr>
        <b/>
        <sz val="12"/>
        <color theme="9"/>
        <rFont val="Arial"/>
        <family val="2"/>
        <scheme val="minor"/>
      </rPr>
      <t>ב</t>
    </r>
    <r>
      <rPr>
        <sz val="12"/>
        <color theme="9"/>
        <rFont val="Arial"/>
        <family val="2"/>
        <scheme val="minor"/>
      </rPr>
      <t>-בנק</t>
    </r>
  </si>
  <si>
    <t>מטרה/ אירגון</t>
  </si>
  <si>
    <t>מ/א/ב</t>
  </si>
  <si>
    <t>יום</t>
  </si>
  <si>
    <t>סכום</t>
  </si>
  <si>
    <t>סך הכל  הכנסות</t>
  </si>
  <si>
    <t>סך הכל הוצאות</t>
  </si>
  <si>
    <t>הסכום להפריש למעשר</t>
  </si>
  <si>
    <t>©</t>
  </si>
  <si>
    <t>מס' חיובים</t>
  </si>
  <si>
    <t xml:space="preserve">הוצאות קבועות </t>
  </si>
  <si>
    <t xml:space="preserve">  הכנסות  מזדמנות</t>
  </si>
  <si>
    <t>סך הכל מזדמנות</t>
  </si>
  <si>
    <t xml:space="preserve">סך הכל מזדמנות  </t>
  </si>
  <si>
    <t>סך הכל קבועות</t>
  </si>
  <si>
    <t>הוצאות  מזדמנות</t>
  </si>
  <si>
    <t xml:space="preserve">סך הכל קבועות  </t>
  </si>
  <si>
    <t>לתרום עוד למעשר</t>
  </si>
  <si>
    <t>הערות</t>
  </si>
  <si>
    <t>הערה</t>
  </si>
  <si>
    <t>יתרת החוב למעשר מהחודש הקודם</t>
  </si>
  <si>
    <t>סוג ההכנסה</t>
  </si>
  <si>
    <t>סוג ההוצאה</t>
  </si>
  <si>
    <t xml:space="preserve">סוג ההכנסה </t>
  </si>
  <si>
    <t>צדקה לא למעשר</t>
  </si>
  <si>
    <t>הוצאה</t>
  </si>
  <si>
    <t>הכנסה</t>
  </si>
  <si>
    <t xml:space="preserve">                   לחומש</t>
  </si>
  <si>
    <t xml:space="preserve">לתרום עוד לחומש   </t>
  </si>
  <si>
    <t>תאריך ושעה:</t>
  </si>
  <si>
    <t xml:space="preserve">תרומות וצדקה  </t>
  </si>
  <si>
    <t>תאריך  עברי/ לועזי -</t>
  </si>
  <si>
    <t>רישומים  והוספות</t>
  </si>
  <si>
    <t>המחשה  ותירגול</t>
  </si>
  <si>
    <t>מבוא  להלכות  מעשר כספים</t>
  </si>
  <si>
    <t xml:space="preserve">   בס"ד</t>
  </si>
  <si>
    <t>כללים ויסודות בהלכות מעשר כספים</t>
  </si>
  <si>
    <r>
      <t xml:space="preserve">כללי הפרשת </t>
    </r>
    <r>
      <rPr>
        <b/>
        <sz val="22"/>
        <color theme="1"/>
        <rFont val="Arial"/>
        <family val="2"/>
        <scheme val="minor"/>
      </rPr>
      <t>חומש</t>
    </r>
    <r>
      <rPr>
        <sz val="22"/>
        <color theme="1"/>
        <rFont val="Arial"/>
        <family val="2"/>
        <charset val="177"/>
        <scheme val="minor"/>
      </rPr>
      <t xml:space="preserve"> לצדקה</t>
    </r>
  </si>
  <si>
    <t>מטרה</t>
  </si>
  <si>
    <t>יום בחודש</t>
  </si>
  <si>
    <t xml:space="preserve">  הכנסות  </t>
  </si>
  <si>
    <t>סך הכל</t>
  </si>
  <si>
    <r>
      <t xml:space="preserve"> תרומות    </t>
    </r>
    <r>
      <rPr>
        <b/>
        <sz val="11"/>
        <color theme="9" tint="-0.249977111117893"/>
        <rFont val="Arial"/>
        <family val="2"/>
        <scheme val="minor"/>
      </rPr>
      <t>מ</t>
    </r>
    <r>
      <rPr>
        <sz val="11"/>
        <color theme="9" tint="-0.249977111117893"/>
        <rFont val="Arial"/>
        <family val="2"/>
        <scheme val="minor"/>
      </rPr>
      <t>זומן/</t>
    </r>
    <r>
      <rPr>
        <b/>
        <sz val="11"/>
        <color theme="9" tint="-0.249977111117893"/>
        <rFont val="Arial"/>
        <family val="2"/>
        <scheme val="minor"/>
      </rPr>
      <t>א</t>
    </r>
    <r>
      <rPr>
        <sz val="11"/>
        <color theme="9" tint="-0.249977111117893"/>
        <rFont val="Arial"/>
        <family val="2"/>
        <scheme val="minor"/>
      </rPr>
      <t>שראי/</t>
    </r>
    <r>
      <rPr>
        <b/>
        <sz val="11"/>
        <color theme="9" tint="-0.249977111117893"/>
        <rFont val="Arial"/>
        <family val="2"/>
        <scheme val="minor"/>
      </rPr>
      <t>ב</t>
    </r>
    <r>
      <rPr>
        <sz val="11"/>
        <color theme="9" tint="-0.249977111117893"/>
        <rFont val="Arial"/>
        <family val="2"/>
        <scheme val="minor"/>
      </rPr>
      <t>נק</t>
    </r>
  </si>
  <si>
    <t>הכנסות החייבות במעשר</t>
  </si>
  <si>
    <t>יתרת החוב למעשר</t>
  </si>
  <si>
    <t>מעשר</t>
  </si>
  <si>
    <t>חומש</t>
  </si>
  <si>
    <t xml:space="preserve">הפרשה  חלקית  של  חומש </t>
  </si>
  <si>
    <t>הפרשת חומש חלקי</t>
  </si>
  <si>
    <t>ס"ה  צדקה לא מוכרת למעשר</t>
  </si>
  <si>
    <t>הוצאות מוכרות</t>
  </si>
  <si>
    <t xml:space="preserve">סך הכל תרומות </t>
  </si>
  <si>
    <t>להשלים לחומש סכומים אלו שנרשמו למעשר:</t>
  </si>
  <si>
    <t>הסכום</t>
  </si>
  <si>
    <t>סך הכל ההכנסות להשלים לחומש</t>
  </si>
  <si>
    <t>סך כל התוספת למעשר</t>
  </si>
  <si>
    <t>ס"ה חוב למעשר לאחר הוספת חומש חלקי</t>
  </si>
  <si>
    <t>ס"ה הכנסות החייבות במעשר</t>
  </si>
  <si>
    <t>תרומה</t>
  </si>
  <si>
    <t xml:space="preserve">תרומה למכון, למטרות חקר והפצת תורת בין אדם לחבירו ואהבת ישראל </t>
  </si>
  <si>
    <t>כל הזכויות שמורות למכון תורת האדם לאדם, עיה"ק צפת ת"ו ה'תשפ"א</t>
  </si>
  <si>
    <t>ס"ה מזדמנות לא מוכרות</t>
  </si>
  <si>
    <t>ס"ה קבועות לא מוכרות</t>
  </si>
  <si>
    <t>טבלת  תירגול  בסיסית</t>
  </si>
  <si>
    <r>
      <t xml:space="preserve">היחס  שבין  </t>
    </r>
    <r>
      <rPr>
        <b/>
        <u/>
        <sz val="16"/>
        <color theme="1"/>
        <rFont val="Arial"/>
        <family val="2"/>
        <scheme val="minor"/>
      </rPr>
      <t>הוצאות</t>
    </r>
    <r>
      <rPr>
        <b/>
        <sz val="16"/>
        <color theme="1"/>
        <rFont val="Arial"/>
        <family val="2"/>
        <scheme val="minor"/>
      </rPr>
      <t xml:space="preserve">  ל</t>
    </r>
    <r>
      <rPr>
        <b/>
        <u/>
        <sz val="16"/>
        <color theme="1"/>
        <rFont val="Arial"/>
        <family val="2"/>
        <scheme val="minor"/>
      </rPr>
      <t>תרומות</t>
    </r>
  </si>
  <si>
    <t>משכורת</t>
  </si>
  <si>
    <t>מילגה</t>
  </si>
  <si>
    <t>ביטוח לאומי</t>
  </si>
  <si>
    <t>שמרטפות</t>
  </si>
  <si>
    <t>תחזוקת צימר</t>
  </si>
  <si>
    <t>השכרת צימר</t>
  </si>
  <si>
    <t>נסיעות לעבודה</t>
  </si>
  <si>
    <t>ביגוד מיוחד</t>
  </si>
  <si>
    <t>מילגה נוספת</t>
  </si>
  <si>
    <t>אירגון תשובה</t>
  </si>
  <si>
    <t>קופת הארץ</t>
  </si>
  <si>
    <t>ב</t>
  </si>
  <si>
    <t>א</t>
  </si>
  <si>
    <t>בניית מקוואות</t>
  </si>
  <si>
    <t>מ</t>
  </si>
  <si>
    <t xml:space="preserve">הוצאות מוכרות  </t>
  </si>
  <si>
    <t>עוד להפריש למעשר</t>
  </si>
  <si>
    <t>עוד להפריש לחומש</t>
  </si>
  <si>
    <t xml:space="preserve">ס"ה שנתי  - כל התרומות והצדקות  </t>
  </si>
  <si>
    <t>הכנסות שנרשמו למעשר ולא נחשבות לחומש</t>
  </si>
  <si>
    <t>הוצאות מוכרות רק לחומש</t>
  </si>
  <si>
    <t>תרומות מוכרות רק לחומש</t>
  </si>
  <si>
    <t>ס"ה ההכנסות החייבות במעשר</t>
  </si>
  <si>
    <t xml:space="preserve">תרומות נחשבות למעשר </t>
  </si>
  <si>
    <t>ס"ה ההכנסות החייבות בחומש</t>
  </si>
  <si>
    <t>המחשה  ותירגול  לטבלאות  "חומש"</t>
  </si>
  <si>
    <t>ס"ה תרומות</t>
  </si>
  <si>
    <t>מעשר נוסף</t>
  </si>
  <si>
    <t>יתרת החוב לחומש</t>
  </si>
  <si>
    <t>המטרה/אירגון</t>
  </si>
  <si>
    <t>סך   הכל</t>
  </si>
  <si>
    <t>סך  הכל</t>
  </si>
  <si>
    <r>
      <rPr>
        <b/>
        <sz val="12"/>
        <color theme="4" tint="-0.249977111117893"/>
        <rFont val="Arial"/>
        <family val="2"/>
        <scheme val="minor"/>
      </rPr>
      <t>הכנסות שנרשמו למעשר</t>
    </r>
    <r>
      <rPr>
        <b/>
        <sz val="12"/>
        <color theme="0" tint="-0.499984740745262"/>
        <rFont val="Arial"/>
        <family val="2"/>
        <scheme val="minor"/>
      </rPr>
      <t xml:space="preserve"> ואינן נחשבות לחומש</t>
    </r>
  </si>
  <si>
    <r>
      <rPr>
        <b/>
        <sz val="12"/>
        <color rgb="FFE20000"/>
        <rFont val="Arial"/>
        <family val="2"/>
        <scheme val="minor"/>
      </rPr>
      <t>הוצאות</t>
    </r>
    <r>
      <rPr>
        <b/>
        <sz val="12"/>
        <color theme="0" tint="-0.499984740745262"/>
        <rFont val="Arial"/>
        <family val="2"/>
        <scheme val="minor"/>
      </rPr>
      <t xml:space="preserve"> שנחשבות רק לחומש</t>
    </r>
  </si>
  <si>
    <r>
      <rPr>
        <b/>
        <sz val="12"/>
        <color rgb="FF00B050"/>
        <rFont val="Arial"/>
        <family val="2"/>
        <scheme val="minor"/>
      </rPr>
      <t xml:space="preserve">תרומות </t>
    </r>
    <r>
      <rPr>
        <b/>
        <sz val="12"/>
        <color theme="0" tint="-0.499984740745262"/>
        <rFont val="Arial"/>
        <family val="2"/>
        <scheme val="minor"/>
      </rPr>
      <t>שנחשבות רק לחומש</t>
    </r>
  </si>
  <si>
    <t>הסכום להפריש למעשר - בלי נדר</t>
  </si>
  <si>
    <t xml:space="preserve">                      הסכום להפריש לחומש - בלי נדר</t>
  </si>
  <si>
    <r>
      <t xml:space="preserve">סך הכל  הכנסות החייבות במעשר </t>
    </r>
    <r>
      <rPr>
        <sz val="11"/>
        <rFont val="Arial"/>
        <family val="2"/>
        <scheme val="minor"/>
      </rPr>
      <t>וחומש</t>
    </r>
  </si>
  <si>
    <t>הכנסות החייבות במעשר + חומש חלקי</t>
  </si>
  <si>
    <t xml:space="preserve">מעשר נוסף  </t>
  </si>
  <si>
    <t>סך הכל לחומש</t>
  </si>
  <si>
    <t>הכנסות שנרשמו לחומש חלקי</t>
  </si>
  <si>
    <t>יתרת החוב לחומש [בלי הקלות]</t>
  </si>
  <si>
    <r>
      <t xml:space="preserve">ת </t>
    </r>
    <r>
      <rPr>
        <b/>
        <sz val="16"/>
        <color theme="9" tint="-0.499984740745262"/>
        <rFont val="Arial"/>
        <family val="2"/>
        <scheme val="minor"/>
      </rPr>
      <t>תרומות  מזדמנות</t>
    </r>
    <r>
      <rPr>
        <b/>
        <sz val="16"/>
        <color theme="0"/>
        <rFont val="Arial"/>
        <family val="2"/>
        <scheme val="minor"/>
      </rPr>
      <t>חתרומות מזדמנות</t>
    </r>
  </si>
  <si>
    <r>
      <t xml:space="preserve">  הוראות קבע </t>
    </r>
    <r>
      <rPr>
        <b/>
        <sz val="12"/>
        <color theme="9" tint="-0.249977111117893"/>
        <rFont val="Arial"/>
        <family val="2"/>
        <scheme val="minor"/>
      </rPr>
      <t>לא מוגבלות בזמן</t>
    </r>
  </si>
  <si>
    <r>
      <rPr>
        <b/>
        <sz val="16"/>
        <color theme="1"/>
        <rFont val="Arial"/>
        <family val="2"/>
        <scheme val="minor"/>
      </rPr>
      <t xml:space="preserve">הוראות קבע </t>
    </r>
    <r>
      <rPr>
        <b/>
        <sz val="12"/>
        <color theme="1"/>
        <rFont val="Arial"/>
        <family val="2"/>
        <scheme val="minor"/>
      </rPr>
      <t>מוגבלות בזמן</t>
    </r>
  </si>
  <si>
    <t>חיוב חודשי</t>
  </si>
  <si>
    <t>החיוב הקבוע</t>
  </si>
  <si>
    <t xml:space="preserve">תרומה לפיתוח תוכנת המעשר, הפצתה, ועידוד נתינת מעשר וצדקה </t>
  </si>
  <si>
    <r>
      <rPr>
        <b/>
        <sz val="14"/>
        <color theme="0" tint="-0.499984740745262"/>
        <rFont val="Arial"/>
        <family val="2"/>
        <scheme val="minor"/>
      </rPr>
      <t xml:space="preserve">הפרשת חומש חלקי </t>
    </r>
    <r>
      <rPr>
        <sz val="14"/>
        <color theme="0" tint="-0.499984740745262"/>
        <rFont val="Arial"/>
        <family val="2"/>
        <scheme val="minor"/>
      </rPr>
      <t xml:space="preserve">- </t>
    </r>
    <r>
      <rPr>
        <sz val="10"/>
        <color theme="0" tint="-0.499984740745262"/>
        <rFont val="Arial"/>
        <family val="2"/>
        <scheme val="minor"/>
      </rPr>
      <t>להשלים לחומש הכנסות אלו שנרשמו למעשר</t>
    </r>
  </si>
  <si>
    <r>
      <rPr>
        <sz val="11"/>
        <rFont val="Arial"/>
        <family val="2"/>
        <scheme val="minor"/>
      </rPr>
      <t>המעשר הראשון</t>
    </r>
    <r>
      <rPr>
        <sz val="11"/>
        <color rgb="FFF19705"/>
        <rFont val="Arial"/>
        <family val="2"/>
        <scheme val="minor"/>
      </rPr>
      <t xml:space="preserve"> </t>
    </r>
    <r>
      <rPr>
        <sz val="11"/>
        <color theme="1"/>
        <rFont val="Arial"/>
        <family val="2"/>
        <charset val="177"/>
        <scheme val="minor"/>
      </rPr>
      <t>הנשאר לאחר התרומות</t>
    </r>
  </si>
  <si>
    <t>טבלה  מיוחדת לנוהגים לפי ההקלות  בהפרשת  חומש</t>
  </si>
  <si>
    <r>
      <rPr>
        <b/>
        <sz val="11"/>
        <color rgb="FFF19705"/>
        <rFont val="Arial"/>
        <family val="2"/>
        <scheme val="minor"/>
      </rPr>
      <t xml:space="preserve">המעשר הנוסף </t>
    </r>
    <r>
      <rPr>
        <b/>
        <sz val="11"/>
        <color theme="1"/>
        <rFont val="Arial"/>
        <family val="2"/>
        <scheme val="minor"/>
      </rPr>
      <t>הנשאר לאחר ההקלות</t>
    </r>
  </si>
  <si>
    <t>יתרת המעשר [הראשון] מהחודש שעבר</t>
  </si>
  <si>
    <r>
      <t>יתרת זכות ההקלות ל</t>
    </r>
    <r>
      <rPr>
        <b/>
        <sz val="11"/>
        <color rgb="FFF19705"/>
        <rFont val="Arial"/>
        <family val="2"/>
        <scheme val="minor"/>
      </rPr>
      <t xml:space="preserve">מעשר הנוסף </t>
    </r>
    <r>
      <rPr>
        <b/>
        <sz val="11"/>
        <color theme="1"/>
        <rFont val="Arial"/>
        <family val="2"/>
        <scheme val="minor"/>
      </rPr>
      <t xml:space="preserve">מהחודש שעבר </t>
    </r>
  </si>
  <si>
    <r>
      <t>יתרת הזכות בהקלות שיזקף  בחודש הבא ל</t>
    </r>
    <r>
      <rPr>
        <b/>
        <sz val="11"/>
        <color rgb="FFF19705"/>
        <rFont val="Arial"/>
        <family val="2"/>
        <scheme val="minor"/>
      </rPr>
      <t>מעשר הנוסף</t>
    </r>
  </si>
  <si>
    <r>
      <rPr>
        <b/>
        <sz val="10"/>
        <color rgb="FFE20000"/>
        <rFont val="Arial"/>
        <family val="2"/>
        <scheme val="minor"/>
      </rPr>
      <t xml:space="preserve">הוצאות </t>
    </r>
    <r>
      <rPr>
        <b/>
        <sz val="10"/>
        <color theme="1"/>
        <rFont val="Arial"/>
        <family val="2"/>
        <scheme val="minor"/>
      </rPr>
      <t xml:space="preserve"> למעשר </t>
    </r>
  </si>
  <si>
    <r>
      <rPr>
        <b/>
        <sz val="10"/>
        <color theme="9" tint="-0.249977111117893"/>
        <rFont val="Arial"/>
        <family val="2"/>
        <scheme val="minor"/>
      </rPr>
      <t xml:space="preserve">תרומות </t>
    </r>
    <r>
      <rPr>
        <b/>
        <sz val="10"/>
        <color theme="1"/>
        <rFont val="Arial"/>
        <family val="2"/>
        <scheme val="minor"/>
      </rPr>
      <t xml:space="preserve"> למעשר </t>
    </r>
  </si>
  <si>
    <t>חומש בלי הקלות</t>
  </si>
  <si>
    <t>חומש עם הקלות</t>
  </si>
  <si>
    <t>ס"ה הכנסות לחומש שנשארו אחרי ההקלות</t>
  </si>
  <si>
    <t>ס"ה הוצאות עם ההקלות</t>
  </si>
  <si>
    <t>ס"ה תרומות עם ההקלות</t>
  </si>
  <si>
    <t>הכנסות מוכרות למעשר</t>
  </si>
  <si>
    <t xml:space="preserve">ס"ה היתרה להפריש לחומש </t>
  </si>
  <si>
    <t>תרומות רגילות</t>
  </si>
  <si>
    <r>
      <t>סך כל ההקלות ל</t>
    </r>
    <r>
      <rPr>
        <b/>
        <sz val="11"/>
        <color rgb="FFF19705"/>
        <rFont val="Arial"/>
        <family val="2"/>
        <scheme val="minor"/>
      </rPr>
      <t>מעשר הנוסף</t>
    </r>
  </si>
  <si>
    <t>חישובים של "הקלות בחומש" ביחס לחומש רגיל</t>
  </si>
  <si>
    <t>נשאר מהכנסה</t>
  </si>
  <si>
    <t>ס"ה מעשר</t>
  </si>
  <si>
    <r>
      <t>הקלות  מיוחדות ב</t>
    </r>
    <r>
      <rPr>
        <b/>
        <sz val="16"/>
        <color theme="7" tint="0.59999389629810485"/>
        <rFont val="Arial"/>
        <family val="2"/>
        <scheme val="minor"/>
      </rPr>
      <t>מעשר הנוסף</t>
    </r>
    <r>
      <rPr>
        <b/>
        <sz val="16"/>
        <color theme="1" tint="0.34998626667073579"/>
        <rFont val="Arial"/>
        <family val="2"/>
        <scheme val="minor"/>
      </rPr>
      <t xml:space="preserve"> - למפרישי  חומש</t>
    </r>
  </si>
  <si>
    <t>זכות</t>
  </si>
  <si>
    <r>
      <rPr>
        <sz val="14"/>
        <rFont val="Arial"/>
        <family val="2"/>
        <scheme val="minor"/>
      </rPr>
      <t xml:space="preserve">  אין רשות להעתיק לשום מטרה. </t>
    </r>
    <r>
      <rPr>
        <sz val="14"/>
        <color theme="1"/>
        <rFont val="Arial"/>
        <family val="2"/>
        <charset val="177"/>
        <scheme val="minor"/>
      </rPr>
      <t xml:space="preserve"> </t>
    </r>
    <r>
      <rPr>
        <sz val="14"/>
        <color rgb="FFFF0000"/>
        <rFont val="Arial"/>
        <family val="2"/>
        <scheme val="minor"/>
      </rPr>
      <t>תוכנה שלא התקבלה ישירות מהמכון היא בחזקת גנובה ואסור להשתמש בה.</t>
    </r>
  </si>
  <si>
    <t>ריהוט למשרד</t>
  </si>
  <si>
    <t>סלים לשבת</t>
  </si>
  <si>
    <t>סך הכל היתרה להפריש למעשר</t>
  </si>
  <si>
    <t>סך הכל היתרה להפריש לחומש</t>
  </si>
  <si>
    <t>שיפוץ ביהכ"נ</t>
  </si>
  <si>
    <t>חברת תהלים</t>
  </si>
  <si>
    <t>צדקות לא למעשר</t>
  </si>
  <si>
    <t>חליחלחיילחלי</t>
  </si>
  <si>
    <t>חלחלחילחיי</t>
  </si>
  <si>
    <t>סך הכל ההכנסות לחומש חלקי</t>
  </si>
  <si>
    <t>חודש  סיון  תשפ"ב</t>
  </si>
  <si>
    <t>חודש  יולי  [7]  2022</t>
  </si>
  <si>
    <t>חודש  ספטמבר [9]  2022</t>
  </si>
  <si>
    <t>חודש  אוקטובר [10]  2022</t>
  </si>
  <si>
    <t>חודש  כסליו  תשפ"ג</t>
  </si>
  <si>
    <t>חודש נובמבר [11]   2022</t>
  </si>
  <si>
    <t>חודש  אוגוסט  [8]  2022</t>
  </si>
  <si>
    <t>חודש  אייר  תשפ"ב</t>
  </si>
  <si>
    <t>חודש  שבט  תשפ"ג</t>
  </si>
  <si>
    <t>חודש  אדר  תשפ"ג</t>
  </si>
  <si>
    <t>חודש  ינואר [1]  2023</t>
  </si>
  <si>
    <t>ביקור חולים</t>
  </si>
  <si>
    <t>טבלת המחשה ותירגול  בסיסית להפרשת חומש</t>
  </si>
  <si>
    <t>כולל חומש חלקי</t>
  </si>
  <si>
    <t>הכנסה נוספת</t>
  </si>
  <si>
    <t>פירסום</t>
  </si>
  <si>
    <t>עניי עירך</t>
  </si>
  <si>
    <t xml:space="preserve">                            טבלה  מיוחדת לנוהגים לפי ההקלות  בהפרשת  חומש</t>
  </si>
  <si>
    <t>יתרת החוב לחומש מהחודש שעבר</t>
  </si>
  <si>
    <r>
      <t xml:space="preserve">ס"ה היתרה להפריש לחומש </t>
    </r>
    <r>
      <rPr>
        <sz val="12"/>
        <color theme="0"/>
        <rFont val="Arial"/>
        <family val="2"/>
        <scheme val="minor"/>
      </rPr>
      <t xml:space="preserve">כולל ההקלות </t>
    </r>
  </si>
  <si>
    <r>
      <t>סך כל ההקלות ל</t>
    </r>
    <r>
      <rPr>
        <b/>
        <sz val="11"/>
        <color rgb="FFF19705"/>
        <rFont val="Arial"/>
        <family val="2"/>
        <scheme val="minor"/>
      </rPr>
      <t xml:space="preserve">מעשר הנוסף </t>
    </r>
  </si>
  <si>
    <r>
      <t xml:space="preserve">יתרת  ההקלות </t>
    </r>
    <r>
      <rPr>
        <sz val="11"/>
        <color rgb="FFF19705"/>
        <rFont val="Arial"/>
        <family val="2"/>
        <scheme val="minor"/>
      </rPr>
      <t>למעשר הנוסף</t>
    </r>
    <r>
      <rPr>
        <sz val="11"/>
        <rFont val="Arial"/>
        <family val="2"/>
        <scheme val="minor"/>
      </rPr>
      <t xml:space="preserve"> שאפשר לזקוף לחודש הבא </t>
    </r>
    <r>
      <rPr>
        <sz val="11"/>
        <color rgb="FFF19705"/>
        <rFont val="Arial"/>
        <family val="2"/>
        <scheme val="minor"/>
      </rPr>
      <t xml:space="preserve"> </t>
    </r>
    <r>
      <rPr>
        <sz val="11"/>
        <rFont val="Arial"/>
        <family val="2"/>
        <scheme val="minor"/>
      </rPr>
      <t>- למעוניינים</t>
    </r>
  </si>
  <si>
    <r>
      <t>ניתן להעביר לכאן יתרת ההקלות ל</t>
    </r>
    <r>
      <rPr>
        <sz val="11"/>
        <color rgb="FFF19705"/>
        <rFont val="Arial"/>
        <family val="2"/>
        <scheme val="minor"/>
      </rPr>
      <t xml:space="preserve">מעשר הנוסף </t>
    </r>
    <r>
      <rPr>
        <sz val="11"/>
        <color theme="1"/>
        <rFont val="Arial"/>
        <family val="2"/>
        <scheme val="minor"/>
      </rPr>
      <t xml:space="preserve">מהחודש שעבר - למעוניינים </t>
    </r>
  </si>
  <si>
    <t>החוב החודשי למעשר</t>
  </si>
  <si>
    <t>היתרה מהחודש שעבר</t>
  </si>
  <si>
    <t>סך כל ההקלות</t>
  </si>
  <si>
    <r>
      <t>עוד להפריש ל</t>
    </r>
    <r>
      <rPr>
        <b/>
        <sz val="10"/>
        <color rgb="FFF19705"/>
        <rFont val="Arial"/>
        <family val="2"/>
        <scheme val="minor"/>
      </rPr>
      <t>מעשר הנוסף</t>
    </r>
  </si>
  <si>
    <r>
      <t>סך כל ההקלות שמורידים רק מה</t>
    </r>
    <r>
      <rPr>
        <b/>
        <sz val="10"/>
        <color rgb="FFF19705"/>
        <rFont val="Arial"/>
        <family val="2"/>
        <scheme val="minor"/>
      </rPr>
      <t>מעשר הנוסף</t>
    </r>
  </si>
  <si>
    <t>תרומות "רגילות"</t>
  </si>
  <si>
    <t>מענק חד פעמי</t>
  </si>
  <si>
    <t>הכנסה צדדית</t>
  </si>
  <si>
    <t>מוריד מהמעשר</t>
  </si>
  <si>
    <t>ס"ה  חיסכון</t>
  </si>
  <si>
    <t xml:space="preserve"> היתרה להפריש לחומש</t>
  </si>
  <si>
    <r>
      <t>ה</t>
    </r>
    <r>
      <rPr>
        <b/>
        <sz val="10"/>
        <color rgb="FFF19705"/>
        <rFont val="Arial"/>
        <family val="2"/>
        <scheme val="minor"/>
      </rPr>
      <t>מעשר הנוסף המשלים לחומש</t>
    </r>
  </si>
  <si>
    <t>הכנסה עיקרית קבועה</t>
  </si>
  <si>
    <t>מתנה כספית</t>
  </si>
  <si>
    <t>הסכום להוסיף למעשר כדי להשלים עד חומש [חלקי]</t>
  </si>
  <si>
    <t xml:space="preserve">         סך הכל חומש  [-פעמיים מעשר] </t>
  </si>
  <si>
    <r>
      <t xml:space="preserve">  אין רשות להעתיק ו/או להפיץ לשום מטרה. </t>
    </r>
    <r>
      <rPr>
        <sz val="14"/>
        <color theme="1"/>
        <rFont val="Arial"/>
        <family val="2"/>
        <scheme val="minor"/>
      </rPr>
      <t xml:space="preserve"> </t>
    </r>
    <r>
      <rPr>
        <sz val="14"/>
        <color rgb="FFFF0000"/>
        <rFont val="Arial"/>
        <family val="2"/>
        <scheme val="minor"/>
      </rPr>
      <t xml:space="preserve">תוכנה שלא התקבלה ישירות מהמכון היא בחזקת גנובה ואסור להשתמש בה, </t>
    </r>
    <r>
      <rPr>
        <b/>
        <sz val="14"/>
        <color rgb="FFFF0000"/>
        <rFont val="Arial"/>
        <family val="2"/>
        <scheme val="minor"/>
      </rPr>
      <t>אין מחילה.</t>
    </r>
  </si>
  <si>
    <r>
      <rPr>
        <sz val="14"/>
        <rFont val="Arial"/>
        <family val="2"/>
        <scheme val="minor"/>
      </rPr>
      <t xml:space="preserve">                          אין רשות להעתיק ו/או להפיץ לשום מטרה. </t>
    </r>
    <r>
      <rPr>
        <sz val="14"/>
        <color theme="1"/>
        <rFont val="Arial"/>
        <family val="2"/>
        <charset val="177"/>
        <scheme val="minor"/>
      </rPr>
      <t xml:space="preserve"> </t>
    </r>
    <r>
      <rPr>
        <sz val="14"/>
        <color rgb="FFFF0000"/>
        <rFont val="Arial"/>
        <family val="2"/>
        <scheme val="minor"/>
      </rPr>
      <t xml:space="preserve">תוכנה שלא התקבלה ישירות מהמכון היא בחזקת גנובה ואסור להשתמש בה, </t>
    </r>
    <r>
      <rPr>
        <b/>
        <sz val="14"/>
        <color rgb="FFFF0000"/>
        <rFont val="Arial"/>
        <family val="2"/>
        <scheme val="minor"/>
      </rPr>
      <t>אין מחילה.</t>
    </r>
  </si>
  <si>
    <r>
      <t xml:space="preserve">הפרשת חומש חלקי - </t>
    </r>
    <r>
      <rPr>
        <b/>
        <sz val="10"/>
        <color theme="0" tint="-0.499984740745262"/>
        <rFont val="Arial"/>
        <family val="2"/>
        <scheme val="minor"/>
      </rPr>
      <t>להשלים לחומש הכנסות אלו שכבר נרשמו למעשר</t>
    </r>
  </si>
  <si>
    <t>החודש</t>
  </si>
  <si>
    <t>הנוכחי</t>
  </si>
  <si>
    <t>זכרת</t>
  </si>
  <si>
    <t>לשלם?</t>
  </si>
  <si>
    <t>עשר</t>
  </si>
  <si>
    <t>בשביל</t>
  </si>
  <si>
    <t>שתתעשר</t>
  </si>
  <si>
    <t xml:space="preserve">   עשר</t>
  </si>
  <si>
    <t xml:space="preserve">בשביל </t>
  </si>
  <si>
    <r>
      <t xml:space="preserve">    </t>
    </r>
    <r>
      <rPr>
        <b/>
        <sz val="11"/>
        <color theme="0" tint="-0.499984740745262"/>
        <rFont val="Arial"/>
        <family val="2"/>
        <scheme val="minor"/>
      </rPr>
      <t>עשר</t>
    </r>
    <r>
      <rPr>
        <sz val="11"/>
        <color theme="0" tint="-0.499984740745262"/>
        <rFont val="Arial"/>
        <family val="2"/>
        <scheme val="minor"/>
      </rPr>
      <t xml:space="preserve"> </t>
    </r>
  </si>
  <si>
    <r>
      <t xml:space="preserve">    </t>
    </r>
    <r>
      <rPr>
        <b/>
        <sz val="11"/>
        <color theme="0" tint="-0.499984740745262"/>
        <rFont val="Arial"/>
        <family val="2"/>
        <scheme val="minor"/>
      </rPr>
      <t xml:space="preserve">  עשר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</si>
</sst>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7" formatCode="&quot;₪&quot;\ #,##0.00;&quot;₪&quot;\ \-#,##0.00"/>
    <numFmt numFmtId="8" formatCode="&quot;₪&quot;\ #,##0.00;[Red]&quot;₪&quot;\ \-#,##0.00"/>
    <numFmt numFmtId="41" formatCode="_ * #,##0_ ;_ * \-#,##0_ ;_ * &quot;-&quot;_ ;_ @_ "/>
    <numFmt numFmtId="44" formatCode="_ &quot;₪&quot;\ * #,##0.00_ ;_ &quot;₪&quot;\ * \-#,##0.00_ ;_ &quot;₪&quot;\ * &quot;-&quot;??_ ;_ @_ "/>
    <numFmt numFmtId="43" formatCode="_ * #,##0.00_ ;_ * \-#,##0.00_ ;_ * &quot;-&quot;??_ ;_ @_ "/>
    <numFmt numFmtId="164" formatCode="_ [$₪-40D]\ * #,##0_ ;_ [$₪-40D]\ * \-#,##0_ ;_ [$₪-40D]\ * &quot;-&quot;_ ;_ @_ "/>
    <numFmt numFmtId="165" formatCode="[$-8040D]dddd\ dd\ mmmm\ yyyy;@"/>
    <numFmt numFmtId="166" formatCode="[$₪-40D]\ #,##0.00;[Red][$₪-40D]\ \-#,##0.00"/>
    <numFmt numFmtId="167" formatCode="#,##0.00_ ;[Red]\-#,##0.00\ "/>
    <numFmt numFmtId="168" formatCode="_ * #,##0.00_ ;_ * \-#,##0.00_ ;_ * &quot;-&quot;_ ;_ @_ "/>
    <numFmt numFmtId="169" formatCode="#,##0.00;[Red]#,##0.00"/>
    <numFmt numFmtId="170" formatCode="&quot;₪&quot;\ #,##0.00"/>
    <numFmt numFmtId="171" formatCode="\ mmmm"/>
    <numFmt numFmtId="172" formatCode="mm"/>
  </numFmts>
  <fonts count="126" x14ac:knownFonts="1">
    <font>
      <sz val="11"/>
      <color theme="1"/>
      <name val="Arial"/>
      <family val="2"/>
      <charset val="177"/>
      <scheme val="minor"/>
    </font>
    <font>
      <sz val="11"/>
      <color theme="1"/>
      <name val="Arial"/>
      <family val="2"/>
      <charset val="177"/>
      <scheme val="minor"/>
    </font>
    <font>
      <sz val="11"/>
      <color rgb="FFFF0000"/>
      <name val="Arial"/>
      <family val="2"/>
      <charset val="177"/>
      <scheme val="minor"/>
    </font>
    <font>
      <b/>
      <sz val="24"/>
      <name val="Arial"/>
      <family val="2"/>
      <scheme val="minor"/>
    </font>
    <font>
      <b/>
      <sz val="16"/>
      <name val="Arial"/>
      <family val="2"/>
      <scheme val="minor"/>
    </font>
    <font>
      <b/>
      <sz val="12"/>
      <color theme="1"/>
      <name val="Arial"/>
      <family val="2"/>
      <scheme val="minor"/>
    </font>
    <font>
      <b/>
      <sz val="16"/>
      <color theme="1"/>
      <name val="Arial"/>
      <family val="2"/>
      <scheme val="minor"/>
    </font>
    <font>
      <b/>
      <sz val="18"/>
      <color theme="0"/>
      <name val="Arial"/>
      <family val="2"/>
      <scheme val="minor"/>
    </font>
    <font>
      <sz val="11"/>
      <name val="Arial"/>
      <family val="2"/>
      <charset val="177"/>
      <scheme val="minor"/>
    </font>
    <font>
      <sz val="12"/>
      <color theme="9"/>
      <name val="Arial"/>
      <family val="2"/>
      <scheme val="minor"/>
    </font>
    <font>
      <b/>
      <sz val="12"/>
      <color theme="9"/>
      <name val="Arial"/>
      <family val="2"/>
      <scheme val="minor"/>
    </font>
    <font>
      <sz val="11"/>
      <color theme="9"/>
      <name val="Arial"/>
      <family val="2"/>
      <scheme val="minor"/>
    </font>
    <font>
      <sz val="9"/>
      <color theme="9"/>
      <name val="Arial"/>
      <family val="2"/>
      <charset val="177"/>
      <scheme val="minor"/>
    </font>
    <font>
      <sz val="11"/>
      <color theme="1"/>
      <name val="Arial"/>
      <family val="2"/>
      <scheme val="minor"/>
    </font>
    <font>
      <sz val="11"/>
      <name val="Arial"/>
      <family val="2"/>
      <scheme val="minor"/>
    </font>
    <font>
      <b/>
      <sz val="11"/>
      <color theme="1"/>
      <name val="Arial"/>
      <family val="2"/>
      <scheme val="minor"/>
    </font>
    <font>
      <sz val="14"/>
      <color theme="1"/>
      <name val="Arial"/>
      <family val="2"/>
      <scheme val="minor"/>
    </font>
    <font>
      <sz val="14"/>
      <name val="Arial"/>
      <family val="2"/>
      <scheme val="minor"/>
    </font>
    <font>
      <b/>
      <sz val="18"/>
      <color theme="1"/>
      <name val="Arial"/>
      <family val="2"/>
      <scheme val="minor"/>
    </font>
    <font>
      <b/>
      <sz val="20"/>
      <color theme="1"/>
      <name val="Arial"/>
      <family val="2"/>
      <scheme val="minor"/>
    </font>
    <font>
      <sz val="20"/>
      <color theme="1"/>
      <name val="Arial"/>
      <family val="2"/>
      <scheme val="minor"/>
    </font>
    <font>
      <b/>
      <sz val="13"/>
      <color theme="1"/>
      <name val="Arial"/>
      <family val="2"/>
      <scheme val="minor"/>
    </font>
    <font>
      <b/>
      <sz val="12"/>
      <color theme="2" tint="-0.499984740745262"/>
      <name val="Arial"/>
      <family val="2"/>
      <scheme val="minor"/>
    </font>
    <font>
      <b/>
      <sz val="16"/>
      <color theme="4" tint="-0.499984740745262"/>
      <name val="Arial"/>
      <family val="2"/>
      <scheme val="minor"/>
    </font>
    <font>
      <b/>
      <sz val="16"/>
      <color rgb="FF002060"/>
      <name val="Arial"/>
      <family val="2"/>
      <scheme val="minor"/>
    </font>
    <font>
      <b/>
      <sz val="20"/>
      <color theme="0"/>
      <name val="Arial"/>
      <family val="2"/>
      <scheme val="minor"/>
    </font>
    <font>
      <b/>
      <sz val="16"/>
      <color rgb="FFB80000"/>
      <name val="Arial"/>
      <family val="2"/>
      <scheme val="minor"/>
    </font>
    <font>
      <b/>
      <sz val="16"/>
      <color theme="9" tint="-0.249977111117893"/>
      <name val="Arial"/>
      <family val="2"/>
      <scheme val="minor"/>
    </font>
    <font>
      <b/>
      <sz val="16"/>
      <color theme="0"/>
      <name val="Arial"/>
      <family val="2"/>
      <scheme val="minor"/>
    </font>
    <font>
      <b/>
      <sz val="16"/>
      <color theme="9" tint="-0.499984740745262"/>
      <name val="Arial"/>
      <family val="2"/>
      <scheme val="minor"/>
    </font>
    <font>
      <sz val="14"/>
      <color rgb="FF002060"/>
      <name val="Arial"/>
      <family val="2"/>
      <scheme val="minor"/>
    </font>
    <font>
      <sz val="14"/>
      <color rgb="FFB80000"/>
      <name val="Arial"/>
      <family val="2"/>
      <scheme val="minor"/>
    </font>
    <font>
      <sz val="14"/>
      <color theme="9" tint="-0.499984740745262"/>
      <name val="Arial"/>
      <family val="2"/>
      <scheme val="minor"/>
    </font>
    <font>
      <sz val="14"/>
      <color theme="8" tint="-0.499984740745262"/>
      <name val="Arial"/>
      <family val="2"/>
      <scheme val="minor"/>
    </font>
    <font>
      <b/>
      <sz val="14"/>
      <color theme="1"/>
      <name val="Arial"/>
      <family val="2"/>
      <scheme val="minor"/>
    </font>
    <font>
      <sz val="12"/>
      <color theme="1"/>
      <name val="Arial"/>
      <family val="2"/>
      <scheme val="minor"/>
    </font>
    <font>
      <sz val="12"/>
      <name val="Arial"/>
      <family val="2"/>
      <charset val="177"/>
      <scheme val="minor"/>
    </font>
    <font>
      <sz val="14"/>
      <name val="Arial"/>
      <family val="2"/>
      <charset val="177"/>
      <scheme val="minor"/>
    </font>
    <font>
      <sz val="10"/>
      <color theme="1"/>
      <name val="Arial"/>
      <family val="2"/>
      <charset val="177"/>
      <scheme val="minor"/>
    </font>
    <font>
      <sz val="12"/>
      <color theme="1"/>
      <name val="Arial"/>
      <family val="2"/>
      <charset val="177"/>
      <scheme val="minor"/>
    </font>
    <font>
      <b/>
      <sz val="12"/>
      <name val="Arial"/>
      <family val="2"/>
      <scheme val="minor"/>
    </font>
    <font>
      <b/>
      <sz val="11"/>
      <name val="Arial"/>
      <family val="2"/>
      <scheme val="minor"/>
    </font>
    <font>
      <sz val="11"/>
      <color indexed="81"/>
      <name val="Tahoma"/>
      <family val="2"/>
    </font>
    <font>
      <b/>
      <sz val="11"/>
      <color indexed="81"/>
      <name val="Tahoma"/>
      <family val="2"/>
    </font>
    <font>
      <sz val="9"/>
      <color indexed="81"/>
      <name val="Tahoma"/>
      <family val="2"/>
    </font>
    <font>
      <b/>
      <sz val="9"/>
      <color indexed="81"/>
      <name val="Tahoma"/>
      <family val="2"/>
    </font>
    <font>
      <b/>
      <sz val="18"/>
      <name val="Arial"/>
      <family val="2"/>
      <scheme val="minor"/>
    </font>
    <font>
      <sz val="16"/>
      <color theme="0"/>
      <name val="Arial"/>
      <family val="2"/>
      <scheme val="minor"/>
    </font>
    <font>
      <b/>
      <sz val="20"/>
      <color theme="0"/>
      <name val="Arial"/>
      <family val="2"/>
      <charset val="177"/>
      <scheme val="minor"/>
    </font>
    <font>
      <b/>
      <sz val="15"/>
      <color theme="0"/>
      <name val="Arial"/>
      <family val="2"/>
      <scheme val="minor"/>
    </font>
    <font>
      <b/>
      <sz val="23"/>
      <color theme="0"/>
      <name val="Arial"/>
      <family val="2"/>
      <scheme val="minor"/>
    </font>
    <font>
      <b/>
      <sz val="12"/>
      <color theme="1"/>
      <name val="Arial"/>
      <family val="2"/>
    </font>
    <font>
      <b/>
      <sz val="14"/>
      <color theme="2" tint="-0.499984740745262"/>
      <name val="Arial"/>
      <family val="2"/>
      <scheme val="minor"/>
    </font>
    <font>
      <sz val="11"/>
      <color theme="1" tint="0.499984740745262"/>
      <name val="Arial"/>
      <family val="2"/>
      <scheme val="minor"/>
    </font>
    <font>
      <b/>
      <sz val="11"/>
      <color theme="1" tint="0.499984740745262"/>
      <name val="Arial"/>
      <family val="2"/>
      <scheme val="minor"/>
    </font>
    <font>
      <sz val="10"/>
      <color theme="1" tint="0.499984740745262"/>
      <name val="Arial"/>
      <family val="2"/>
      <scheme val="minor"/>
    </font>
    <font>
      <sz val="12"/>
      <name val="Arial"/>
      <family val="2"/>
      <scheme val="minor"/>
    </font>
    <font>
      <b/>
      <sz val="17"/>
      <color theme="2" tint="-0.499984740745262"/>
      <name val="Arial"/>
      <family val="2"/>
      <scheme val="minor"/>
    </font>
    <font>
      <b/>
      <sz val="22"/>
      <color theme="1"/>
      <name val="Arial"/>
      <family val="2"/>
      <scheme val="minor"/>
    </font>
    <font>
      <sz val="14"/>
      <color theme="1"/>
      <name val="Arial"/>
      <family val="2"/>
      <charset val="177"/>
      <scheme val="minor"/>
    </font>
    <font>
      <b/>
      <sz val="24"/>
      <color theme="1"/>
      <name val="Arial"/>
      <family val="2"/>
      <scheme val="minor"/>
    </font>
    <font>
      <sz val="14"/>
      <color theme="0" tint="-0.499984740745262"/>
      <name val="Arial"/>
      <family val="2"/>
      <scheme val="minor"/>
    </font>
    <font>
      <sz val="11"/>
      <color theme="0" tint="-0.34998626667073579"/>
      <name val="Arial"/>
      <family val="2"/>
      <charset val="177"/>
      <scheme val="minor"/>
    </font>
    <font>
      <sz val="22"/>
      <color theme="1"/>
      <name val="Arial"/>
      <family val="2"/>
      <charset val="177"/>
      <scheme val="minor"/>
    </font>
    <font>
      <sz val="11"/>
      <color theme="0" tint="-0.499984740745262"/>
      <name val="Arial"/>
      <family val="2"/>
      <charset val="177"/>
      <scheme val="minor"/>
    </font>
    <font>
      <b/>
      <sz val="10"/>
      <color theme="1"/>
      <name val="Arial"/>
      <family val="2"/>
      <scheme val="minor"/>
    </font>
    <font>
      <b/>
      <sz val="10"/>
      <color rgb="FFE20000"/>
      <name val="Arial"/>
      <family val="2"/>
      <scheme val="minor"/>
    </font>
    <font>
      <b/>
      <sz val="10"/>
      <color theme="9" tint="-0.249977111117893"/>
      <name val="Arial"/>
      <family val="2"/>
      <scheme val="minor"/>
    </font>
    <font>
      <b/>
      <sz val="16"/>
      <color rgb="FFE20000"/>
      <name val="Arial"/>
      <family val="2"/>
      <scheme val="minor"/>
    </font>
    <font>
      <b/>
      <sz val="11"/>
      <color theme="9" tint="-0.249977111117893"/>
      <name val="Arial"/>
      <family val="2"/>
      <scheme val="minor"/>
    </font>
    <font>
      <sz val="11"/>
      <color theme="9" tint="-0.249977111117893"/>
      <name val="Arial"/>
      <family val="2"/>
      <scheme val="minor"/>
    </font>
    <font>
      <b/>
      <sz val="11"/>
      <color theme="0"/>
      <name val="Arial"/>
      <family val="2"/>
      <scheme val="minor"/>
    </font>
    <font>
      <sz val="10"/>
      <color theme="1"/>
      <name val="Arial"/>
      <family val="2"/>
      <scheme val="minor"/>
    </font>
    <font>
      <b/>
      <sz val="10"/>
      <color theme="0" tint="-0.499984740745262"/>
      <name val="Arial"/>
      <family val="2"/>
      <scheme val="minor"/>
    </font>
    <font>
      <b/>
      <u/>
      <sz val="16"/>
      <color theme="1"/>
      <name val="Arial"/>
      <family val="2"/>
      <scheme val="minor"/>
    </font>
    <font>
      <b/>
      <sz val="13"/>
      <color theme="2" tint="-0.499984740745262"/>
      <name val="Arial"/>
      <family val="2"/>
      <scheme val="minor"/>
    </font>
    <font>
      <b/>
      <sz val="16"/>
      <color rgb="FF0070C0"/>
      <name val="Arial"/>
      <family val="2"/>
      <scheme val="minor"/>
    </font>
    <font>
      <sz val="11"/>
      <color theme="0" tint="-0.499984740745262"/>
      <name val="Arial"/>
      <family val="2"/>
      <scheme val="minor"/>
    </font>
    <font>
      <sz val="11"/>
      <color theme="1" tint="0.34998626667073579"/>
      <name val="Arial"/>
      <family val="2"/>
      <scheme val="minor"/>
    </font>
    <font>
      <sz val="14"/>
      <color rgb="FFFF0000"/>
      <name val="Arial"/>
      <family val="2"/>
      <scheme val="minor"/>
    </font>
    <font>
      <b/>
      <sz val="11"/>
      <color theme="0" tint="-0.499984740745262"/>
      <name val="Arial"/>
      <family val="2"/>
      <scheme val="minor"/>
    </font>
    <font>
      <sz val="11"/>
      <color theme="4" tint="-0.249977111117893"/>
      <name val="Arial"/>
      <family val="2"/>
      <charset val="177"/>
      <scheme val="minor"/>
    </font>
    <font>
      <b/>
      <sz val="10"/>
      <color theme="1"/>
      <name val="Arial"/>
      <family val="2"/>
      <charset val="177"/>
      <scheme val="minor"/>
    </font>
    <font>
      <b/>
      <sz val="10"/>
      <color theme="0"/>
      <name val="Arial"/>
      <family val="2"/>
      <scheme val="minor"/>
    </font>
    <font>
      <b/>
      <sz val="10"/>
      <name val="Arial"/>
      <family val="2"/>
      <charset val="177"/>
      <scheme val="minor"/>
    </font>
    <font>
      <sz val="10"/>
      <name val="Arial"/>
      <family val="2"/>
      <charset val="177"/>
      <scheme val="minor"/>
    </font>
    <font>
      <b/>
      <sz val="14"/>
      <name val="Arial"/>
      <family val="2"/>
      <charset val="177"/>
      <scheme val="minor"/>
    </font>
    <font>
      <b/>
      <sz val="10"/>
      <color theme="0" tint="-0.499984740745262"/>
      <name val="Arial"/>
      <family val="2"/>
      <charset val="177"/>
      <scheme val="minor"/>
    </font>
    <font>
      <sz val="10"/>
      <color theme="0" tint="-0.499984740745262"/>
      <name val="Arial"/>
      <family val="2"/>
      <scheme val="minor"/>
    </font>
    <font>
      <sz val="10"/>
      <color theme="0" tint="-0.499984740745262"/>
      <name val="Arial"/>
      <family val="2"/>
      <charset val="177"/>
      <scheme val="minor"/>
    </font>
    <font>
      <b/>
      <sz val="12"/>
      <color theme="0"/>
      <name val="Arial"/>
      <family val="2"/>
      <scheme val="minor"/>
    </font>
    <font>
      <b/>
      <sz val="18"/>
      <color theme="1" tint="0.499984740745262"/>
      <name val="Arial"/>
      <family val="2"/>
      <scheme val="minor"/>
    </font>
    <font>
      <b/>
      <sz val="14"/>
      <color theme="0" tint="-0.499984740745262"/>
      <name val="Arial"/>
      <family val="2"/>
      <scheme val="minor"/>
    </font>
    <font>
      <b/>
      <sz val="16"/>
      <color theme="1" tint="0.34998626667073579"/>
      <name val="Arial"/>
      <family val="2"/>
      <scheme val="minor"/>
    </font>
    <font>
      <b/>
      <sz val="12"/>
      <color theme="0" tint="-0.499984740745262"/>
      <name val="Arial"/>
      <family val="2"/>
      <scheme val="minor"/>
    </font>
    <font>
      <b/>
      <sz val="12"/>
      <color theme="4" tint="-0.249977111117893"/>
      <name val="Arial"/>
      <family val="2"/>
      <scheme val="minor"/>
    </font>
    <font>
      <b/>
      <sz val="12"/>
      <color rgb="FFE20000"/>
      <name val="Arial"/>
      <family val="2"/>
      <scheme val="minor"/>
    </font>
    <font>
      <b/>
      <sz val="12"/>
      <color rgb="FF00B050"/>
      <name val="Arial"/>
      <family val="2"/>
      <scheme val="minor"/>
    </font>
    <font>
      <b/>
      <sz val="11"/>
      <color rgb="FFFF0000"/>
      <name val="Arial"/>
      <family val="2"/>
      <scheme val="minor"/>
    </font>
    <font>
      <b/>
      <sz val="11"/>
      <color theme="0" tint="-0.499984740745262"/>
      <name val="Arial"/>
      <family val="2"/>
      <charset val="177"/>
      <scheme val="minor"/>
    </font>
    <font>
      <b/>
      <sz val="11"/>
      <color rgb="FFF19705"/>
      <name val="Arial"/>
      <family val="2"/>
      <scheme val="minor"/>
    </font>
    <font>
      <sz val="11"/>
      <color rgb="FFF19705"/>
      <name val="Arial"/>
      <family val="2"/>
      <scheme val="minor"/>
    </font>
    <font>
      <b/>
      <sz val="12"/>
      <color theme="9" tint="-0.249977111117893"/>
      <name val="Arial"/>
      <family val="2"/>
      <scheme val="minor"/>
    </font>
    <font>
      <sz val="10"/>
      <name val="Arial"/>
      <family val="2"/>
      <scheme val="minor"/>
    </font>
    <font>
      <sz val="11"/>
      <color theme="0"/>
      <name val="Arial"/>
      <family val="2"/>
      <scheme val="minor"/>
    </font>
    <font>
      <b/>
      <sz val="16"/>
      <color theme="7" tint="0.59999389629810485"/>
      <name val="Arial"/>
      <family val="2"/>
      <scheme val="minor"/>
    </font>
    <font>
      <b/>
      <sz val="10"/>
      <name val="Arial"/>
      <family val="2"/>
      <scheme val="minor"/>
    </font>
    <font>
      <sz val="9"/>
      <color theme="1"/>
      <name val="Arial"/>
      <family val="2"/>
      <scheme val="minor"/>
    </font>
    <font>
      <b/>
      <sz val="10"/>
      <color indexed="81"/>
      <name val="Tahoma"/>
      <family val="2"/>
    </font>
    <font>
      <b/>
      <sz val="11"/>
      <color indexed="23" tint="-0.499984740745262"/>
      <name val="Arial"/>
      <family val="2"/>
      <scheme val="minor"/>
    </font>
    <font>
      <sz val="11"/>
      <color theme="0"/>
      <name val="Arial"/>
      <family val="2"/>
      <charset val="177"/>
      <scheme val="minor"/>
    </font>
    <font>
      <b/>
      <sz val="11"/>
      <color indexed="9"/>
      <name val="Arial"/>
      <family val="2"/>
      <scheme val="minor"/>
    </font>
    <font>
      <b/>
      <sz val="14"/>
      <color indexed="8"/>
      <name val="Arial"/>
      <family val="2"/>
      <scheme val="minor"/>
    </font>
    <font>
      <sz val="12"/>
      <color theme="0"/>
      <name val="Arial"/>
      <family val="2"/>
      <scheme val="minor"/>
    </font>
    <font>
      <b/>
      <sz val="12"/>
      <color indexed="8"/>
      <name val="Arial"/>
      <family val="2"/>
      <scheme val="minor"/>
    </font>
    <font>
      <sz val="11"/>
      <color indexed="8"/>
      <name val="Arial"/>
      <family val="2"/>
      <scheme val="minor"/>
    </font>
    <font>
      <b/>
      <sz val="11"/>
      <color indexed="52"/>
      <name val="Arial"/>
      <family val="2"/>
      <scheme val="minor"/>
    </font>
    <font>
      <b/>
      <sz val="10"/>
      <color rgb="FFF19705"/>
      <name val="Arial"/>
      <family val="2"/>
      <scheme val="minor"/>
    </font>
    <font>
      <sz val="10"/>
      <color rgb="FF00B0F0"/>
      <name val="Arial"/>
      <family val="2"/>
      <charset val="177"/>
      <scheme val="minor"/>
    </font>
    <font>
      <sz val="9"/>
      <color theme="0" tint="-0.499984740745262"/>
      <name val="Arial"/>
      <family val="2"/>
      <charset val="177"/>
      <scheme val="minor"/>
    </font>
    <font>
      <sz val="11"/>
      <color rgb="FF0070C0"/>
      <name val="Arial"/>
      <family val="2"/>
      <charset val="177"/>
      <scheme val="minor"/>
    </font>
    <font>
      <sz val="10"/>
      <color rgb="FF0070C0"/>
      <name val="Arial"/>
      <family val="2"/>
      <charset val="177"/>
      <scheme val="minor"/>
    </font>
    <font>
      <b/>
      <sz val="14"/>
      <color rgb="FFFF0000"/>
      <name val="Arial"/>
      <family val="2"/>
      <scheme val="minor"/>
    </font>
    <font>
      <u/>
      <sz val="11"/>
      <color theme="10"/>
      <name val="Arial"/>
      <family val="2"/>
      <charset val="177"/>
      <scheme val="minor"/>
    </font>
    <font>
      <b/>
      <sz val="9"/>
      <color theme="1"/>
      <name val="Arial"/>
      <family val="2"/>
      <scheme val="minor"/>
    </font>
    <font>
      <sz val="10"/>
      <color indexed="81"/>
      <name val="Tahoma"/>
      <family val="2"/>
    </font>
  </fonts>
  <fills count="50">
    <fill>
      <patternFill patternType="none"/>
    </fill>
    <fill>
      <patternFill patternType="gray125"/>
    </fill>
    <fill>
      <gradientFill type="path" top="1" bottom="1">
        <stop position="0">
          <color theme="0" tint="-0.1490218817712943"/>
        </stop>
        <stop position="1">
          <color theme="0" tint="-0.49803155613879818"/>
        </stop>
      </gradientFill>
    </fill>
    <fill>
      <gradientFill degree="270">
        <stop position="0">
          <color theme="0" tint="-0.1490218817712943"/>
        </stop>
        <stop position="1">
          <color theme="0" tint="-0.49803155613879818"/>
        </stop>
      </gradientFill>
    </fill>
    <fill>
      <gradientFill type="path" left="1" right="1" top="1" bottom="1">
        <stop position="0">
          <color theme="0" tint="-0.1490218817712943"/>
        </stop>
        <stop position="1">
          <color theme="0" tint="-0.49803155613879818"/>
        </stop>
      </gradientFill>
    </fill>
    <fill>
      <gradientFill>
        <stop position="0">
          <color theme="0" tint="-0.1490218817712943"/>
        </stop>
        <stop position="1">
          <color theme="0" tint="-0.49803155613879818"/>
        </stop>
      </gradientFill>
    </fill>
    <fill>
      <patternFill patternType="solid">
        <fgColor theme="0" tint="-0.14999847407452621"/>
        <bgColor indexed="64"/>
      </patternFill>
    </fill>
    <fill>
      <gradientFill degree="180">
        <stop position="0">
          <color theme="0" tint="-0.1490218817712943"/>
        </stop>
        <stop position="1">
          <color theme="0" tint="-0.49803155613879818"/>
        </stop>
      </gradient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gradientFill type="path">
        <stop position="0">
          <color theme="0" tint="-0.1490218817712943"/>
        </stop>
        <stop position="1">
          <color theme="0" tint="-0.49803155613879818"/>
        </stop>
      </gradientFill>
    </fill>
    <fill>
      <gradientFill degree="90">
        <stop position="0">
          <color theme="0" tint="-0.1490218817712943"/>
        </stop>
        <stop position="1">
          <color theme="0" tint="-0.49803155613879818"/>
        </stop>
      </gradientFill>
    </fill>
    <fill>
      <gradientFill type="path" left="1" right="1">
        <stop position="0">
          <color theme="0" tint="-0.1490218817712943"/>
        </stop>
        <stop position="1">
          <color theme="0" tint="-0.49803155613879818"/>
        </stop>
      </gradientFill>
    </fill>
    <fill>
      <patternFill patternType="solid">
        <fgColor theme="4" tint="-0.499984740745262"/>
        <bgColor indexed="64"/>
      </patternFill>
    </fill>
    <fill>
      <patternFill patternType="solid">
        <fgColor theme="9" tint="-0.249977111117893"/>
        <bgColor indexed="64"/>
      </patternFill>
    </fill>
    <fill>
      <patternFill patternType="solid">
        <fgColor rgb="FFB80000"/>
        <bgColor indexed="64"/>
      </patternFill>
    </fill>
    <fill>
      <patternFill patternType="solid">
        <fgColor theme="4" tint="0.59999389629810485"/>
        <bgColor indexed="64"/>
      </patternFill>
    </fill>
    <fill>
      <patternFill patternType="solid">
        <fgColor theme="0" tint="-0.14996795556505021"/>
        <bgColor theme="0"/>
      </patternFill>
    </fill>
    <fill>
      <patternFill patternType="lightGrid">
        <fgColor theme="0"/>
        <bgColor theme="0" tint="-0.14996795556505021"/>
      </patternFill>
    </fill>
    <fill>
      <patternFill patternType="lightGrid">
        <fgColor theme="0"/>
        <bgColor theme="4" tint="0.79995117038483843"/>
      </patternFill>
    </fill>
    <fill>
      <patternFill patternType="solid">
        <fgColor theme="9" tint="0.39997558519241921"/>
        <bgColor indexed="64"/>
      </patternFill>
    </fill>
    <fill>
      <patternFill patternType="solid">
        <fgColor theme="9" tint="0.59999389629810485"/>
        <bgColor indexed="64"/>
      </patternFill>
    </fill>
    <fill>
      <patternFill patternType="lightGrid">
        <fgColor theme="0"/>
        <bgColor theme="9" tint="0.79995117038483843"/>
      </patternFill>
    </fill>
    <fill>
      <patternFill patternType="solid">
        <fgColor theme="0" tint="-0.249977111117893"/>
        <bgColor indexed="64"/>
      </patternFill>
    </fill>
    <fill>
      <patternFill patternType="solid">
        <fgColor theme="0" tint="-0.499984740745262"/>
        <bgColor indexed="64"/>
      </patternFill>
    </fill>
    <fill>
      <patternFill patternType="solid">
        <fgColor rgb="FFF3D1D1"/>
        <bgColor indexed="64"/>
      </patternFill>
    </fill>
    <fill>
      <patternFill patternType="lightGrid">
        <fgColor theme="0"/>
        <bgColor rgb="FFF6DEDE"/>
      </patternFill>
    </fill>
    <fill>
      <patternFill patternType="solid">
        <fgColor rgb="FF88B6E0"/>
        <bgColor indexed="64"/>
      </patternFill>
    </fill>
    <fill>
      <patternFill patternType="solid">
        <fgColor rgb="FFFBC9D7"/>
        <bgColor indexed="64"/>
      </patternFill>
    </fill>
    <fill>
      <patternFill patternType="solid">
        <fgColor theme="8" tint="0.59999389629810485"/>
        <bgColor indexed="64"/>
      </patternFill>
    </fill>
    <fill>
      <patternFill patternType="solid">
        <fgColor theme="4" tint="0.39997558519241921"/>
        <bgColor indexed="64"/>
      </patternFill>
    </fill>
    <fill>
      <patternFill patternType="lightVertical">
        <fgColor theme="0" tint="-0.34998626667073579"/>
        <bgColor indexed="65"/>
      </patternFill>
    </fill>
    <fill>
      <patternFill patternType="solid">
        <fgColor theme="0" tint="-0.34998626667073579"/>
        <bgColor indexed="64"/>
      </patternFill>
    </fill>
    <fill>
      <patternFill patternType="solid">
        <fgColor theme="0" tint="-0.14999847407452621"/>
        <bgColor auto="1"/>
      </patternFill>
    </fill>
    <fill>
      <patternFill patternType="solid">
        <fgColor theme="4" tint="-0.249977111117893"/>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2"/>
        <bgColor indexed="64"/>
      </patternFill>
    </fill>
    <fill>
      <patternFill patternType="solid">
        <fgColor rgb="FFFFD1D2"/>
        <bgColor indexed="64"/>
      </patternFill>
    </fill>
    <fill>
      <patternFill patternType="solid">
        <fgColor rgb="FFF4B184"/>
        <bgColor indexed="64"/>
      </patternFill>
    </fill>
    <fill>
      <patternFill patternType="solid">
        <fgColor rgb="FFF6FC80"/>
        <bgColor indexed="64"/>
      </patternFill>
    </fill>
    <fill>
      <patternFill patternType="lightGrid">
        <fgColor theme="0"/>
        <bgColor rgb="FFCAE2BC"/>
      </patternFill>
    </fill>
    <fill>
      <patternFill patternType="solid">
        <fgColor rgb="FFFAFEB4"/>
        <bgColor indexed="64"/>
      </patternFill>
    </fill>
    <fill>
      <patternFill patternType="solid">
        <fgColor rgb="FF0070C0"/>
        <bgColor indexed="64"/>
      </patternFill>
    </fill>
    <fill>
      <patternFill patternType="solid">
        <fgColor rgb="FFFF3300"/>
        <bgColor indexed="64"/>
      </patternFill>
    </fill>
    <fill>
      <patternFill patternType="solid">
        <fgColor rgb="FFFBAF33"/>
        <bgColor indexed="64"/>
      </patternFill>
    </fill>
    <fill>
      <patternFill patternType="solid">
        <fgColor theme="7" tint="0.59999389629810485"/>
        <bgColor indexed="64"/>
      </patternFill>
    </fill>
  </fills>
  <borders count="278">
    <border>
      <left/>
      <right/>
      <top/>
      <bottom/>
      <diagonal/>
    </border>
    <border>
      <left/>
      <right/>
      <top style="medium">
        <color indexed="64"/>
      </top>
      <bottom style="medium">
        <color indexed="64"/>
      </bottom>
      <diagonal/>
    </border>
    <border>
      <left/>
      <right/>
      <top/>
      <bottom style="thin">
        <color indexed="64"/>
      </bottom>
      <diagonal/>
    </border>
    <border>
      <left/>
      <right/>
      <top style="thick">
        <color theme="1"/>
      </top>
      <bottom/>
      <diagonal/>
    </border>
    <border>
      <left/>
      <right style="thick">
        <color indexed="64"/>
      </right>
      <top/>
      <bottom/>
      <diagonal/>
    </border>
    <border>
      <left/>
      <right style="thin">
        <color indexed="64"/>
      </right>
      <top/>
      <bottom/>
      <diagonal/>
    </border>
    <border>
      <left style="thick">
        <color rgb="FF00B050"/>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theme="3"/>
      </left>
      <right style="thin">
        <color theme="3"/>
      </right>
      <top style="thin">
        <color theme="3"/>
      </top>
      <bottom style="thin">
        <color theme="3"/>
      </bottom>
      <diagonal/>
    </border>
    <border>
      <left style="thin">
        <color rgb="FFB80000"/>
      </left>
      <right style="thin">
        <color rgb="FFB80000"/>
      </right>
      <top style="thin">
        <color rgb="FFB80000"/>
      </top>
      <bottom style="thin">
        <color rgb="FFB800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rgb="FF002060"/>
      </left>
      <right style="thin">
        <color rgb="FF002060"/>
      </right>
      <top style="thin">
        <color rgb="FF002060"/>
      </top>
      <bottom style="thin">
        <color rgb="FF002060"/>
      </bottom>
      <diagonal/>
    </border>
    <border>
      <left style="thin">
        <color theme="3"/>
      </left>
      <right style="thin">
        <color theme="3"/>
      </right>
      <top style="thin">
        <color theme="3"/>
      </top>
      <bottom/>
      <diagonal/>
    </border>
    <border>
      <left style="thin">
        <color rgb="FFB80000"/>
      </left>
      <right/>
      <top style="thin">
        <color rgb="FFB80000"/>
      </top>
      <bottom style="thin">
        <color rgb="FFB80000"/>
      </bottom>
      <diagonal/>
    </border>
    <border>
      <left/>
      <right style="thin">
        <color rgb="FFB80000"/>
      </right>
      <top style="thin">
        <color rgb="FFB80000"/>
      </top>
      <bottom style="thin">
        <color rgb="FFB80000"/>
      </bottom>
      <diagonal/>
    </border>
    <border>
      <left/>
      <right/>
      <top/>
      <bottom style="thick">
        <color theme="0" tint="-0.499984740745262"/>
      </bottom>
      <diagonal/>
    </border>
    <border>
      <left/>
      <right/>
      <top style="thin">
        <color theme="9" tint="-0.499984740745262"/>
      </top>
      <bottom/>
      <diagonal/>
    </border>
    <border>
      <left/>
      <right/>
      <top style="thin">
        <color rgb="FFB80000"/>
      </top>
      <bottom/>
      <diagonal/>
    </border>
    <border>
      <left/>
      <right/>
      <top style="thin">
        <color theme="3"/>
      </top>
      <bottom/>
      <diagonal/>
    </border>
    <border>
      <left/>
      <right/>
      <top style="thin">
        <color indexed="64"/>
      </top>
      <bottom style="thin">
        <color theme="9" tint="-0.499984740745262"/>
      </bottom>
      <diagonal/>
    </border>
    <border>
      <left style="thin">
        <color theme="9" tint="-0.499984740745262"/>
      </left>
      <right/>
      <top style="thin">
        <color theme="9" tint="-0.499984740745262"/>
      </top>
      <bottom/>
      <diagonal/>
    </border>
    <border>
      <left style="thin">
        <color theme="9" tint="-0.499984740745262"/>
      </left>
      <right style="thin">
        <color theme="9" tint="-0.499984740745262"/>
      </right>
      <top/>
      <bottom/>
      <diagonal/>
    </border>
    <border>
      <left style="thin">
        <color theme="9" tint="-0.499984740745262"/>
      </left>
      <right/>
      <top/>
      <bottom/>
      <diagonal/>
    </border>
    <border>
      <left/>
      <right style="thin">
        <color theme="9" tint="-0.499984740745262"/>
      </right>
      <top/>
      <bottom/>
      <diagonal/>
    </border>
    <border>
      <left/>
      <right style="thin">
        <color theme="9" tint="-0.499984740745262"/>
      </right>
      <top style="thin">
        <color theme="9" tint="-0.499984740745262"/>
      </top>
      <bottom/>
      <diagonal/>
    </border>
    <border>
      <left style="thick">
        <color theme="4" tint="-0.249977111117893"/>
      </left>
      <right/>
      <top style="thick">
        <color theme="4" tint="-0.249977111117893"/>
      </top>
      <bottom/>
      <diagonal/>
    </border>
    <border>
      <left/>
      <right/>
      <top style="thick">
        <color theme="4" tint="-0.249977111117893"/>
      </top>
      <bottom/>
      <diagonal/>
    </border>
    <border>
      <left/>
      <right style="thick">
        <color theme="4" tint="-0.249977111117893"/>
      </right>
      <top style="thick">
        <color theme="4" tint="-0.249977111117893"/>
      </top>
      <bottom/>
      <diagonal/>
    </border>
    <border>
      <left style="thick">
        <color theme="4" tint="-0.249977111117893"/>
      </left>
      <right/>
      <top/>
      <bottom/>
      <diagonal/>
    </border>
    <border>
      <left/>
      <right style="thick">
        <color theme="4" tint="-0.249977111117893"/>
      </right>
      <top/>
      <bottom/>
      <diagonal/>
    </border>
    <border>
      <left style="thick">
        <color theme="4"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theme="4" tint="-0.249977111117893"/>
      </left>
      <right style="thin">
        <color indexed="64"/>
      </right>
      <top style="thin">
        <color indexed="64"/>
      </top>
      <bottom/>
      <diagonal/>
    </border>
    <border>
      <left style="thin">
        <color indexed="64"/>
      </left>
      <right style="thin">
        <color indexed="64"/>
      </right>
      <top style="thin">
        <color indexed="64"/>
      </top>
      <bottom/>
      <diagonal/>
    </border>
    <border>
      <left style="thick">
        <color theme="4" tint="-0.249977111117893"/>
      </left>
      <right style="thin">
        <color indexed="64"/>
      </right>
      <top style="thick">
        <color theme="4" tint="-0.249977111117893"/>
      </top>
      <bottom style="thin">
        <color indexed="64"/>
      </bottom>
      <diagonal/>
    </border>
    <border>
      <left style="thin">
        <color indexed="64"/>
      </left>
      <right style="thick">
        <color theme="4" tint="-0.249977111117893"/>
      </right>
      <top style="thick">
        <color theme="4" tint="-0.249977111117893"/>
      </top>
      <bottom style="thin">
        <color indexed="64"/>
      </bottom>
      <diagonal/>
    </border>
    <border>
      <left style="thick">
        <color theme="4" tint="-0.249977111117893"/>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theme="4" tint="-0.249977111117893"/>
      </right>
      <top style="thin">
        <color indexed="64"/>
      </top>
      <bottom style="thin">
        <color indexed="64"/>
      </bottom>
      <diagonal/>
    </border>
    <border>
      <left style="thick">
        <color theme="4" tint="-0.249977111117893"/>
      </left>
      <right/>
      <top style="thin">
        <color indexed="64"/>
      </top>
      <bottom/>
      <diagonal/>
    </border>
    <border>
      <left style="thick">
        <color theme="4" tint="-0.249977111117893"/>
      </left>
      <right style="thin">
        <color indexed="64"/>
      </right>
      <top style="thin">
        <color indexed="64"/>
      </top>
      <bottom style="thick">
        <color theme="4" tint="-0.249977111117893"/>
      </bottom>
      <diagonal/>
    </border>
    <border>
      <left style="thin">
        <color indexed="64"/>
      </left>
      <right style="thick">
        <color theme="4" tint="-0.249977111117893"/>
      </right>
      <top style="thin">
        <color indexed="64"/>
      </top>
      <bottom style="thick">
        <color theme="4" tint="-0.249977111117893"/>
      </bottom>
      <diagonal/>
    </border>
    <border>
      <left/>
      <right style="thin">
        <color indexed="64"/>
      </right>
      <top/>
      <bottom style="thin">
        <color indexed="64"/>
      </bottom>
      <diagonal/>
    </border>
    <border>
      <left style="thin">
        <color indexed="64"/>
      </left>
      <right style="thick">
        <color theme="4" tint="-0.249977111117893"/>
      </right>
      <top style="thin">
        <color indexed="64"/>
      </top>
      <bottom/>
      <diagonal/>
    </border>
    <border>
      <left style="thin">
        <color indexed="64"/>
      </left>
      <right style="thick">
        <color theme="4" tint="-0.249977111117893"/>
      </right>
      <top/>
      <bottom style="thin">
        <color indexed="64"/>
      </bottom>
      <diagonal/>
    </border>
    <border>
      <left/>
      <right/>
      <top/>
      <bottom style="thick">
        <color theme="4" tint="-0.249977111117893"/>
      </bottom>
      <diagonal/>
    </border>
    <border>
      <left/>
      <right style="thick">
        <color theme="9" tint="-0.499984740745262"/>
      </right>
      <top style="thin">
        <color theme="9" tint="-0.499984740745262"/>
      </top>
      <bottom style="thin">
        <color theme="9" tint="-0.499984740745262"/>
      </bottom>
      <diagonal/>
    </border>
    <border>
      <left/>
      <right/>
      <top style="thin">
        <color theme="3"/>
      </top>
      <bottom style="thin">
        <color theme="3"/>
      </bottom>
      <diagonal/>
    </border>
    <border>
      <left/>
      <right/>
      <top style="thin">
        <color rgb="FFB80000"/>
      </top>
      <bottom style="thin">
        <color rgb="FFB80000"/>
      </bottom>
      <diagonal/>
    </border>
    <border>
      <left style="thin">
        <color theme="3"/>
      </left>
      <right/>
      <top style="thin">
        <color rgb="FF002060"/>
      </top>
      <bottom style="thin">
        <color theme="3"/>
      </bottom>
      <diagonal/>
    </border>
    <border>
      <left/>
      <right style="thin">
        <color theme="3"/>
      </right>
      <top/>
      <bottom style="thin">
        <color theme="3"/>
      </bottom>
      <diagonal/>
    </border>
    <border>
      <left style="thin">
        <color theme="9" tint="-0.499984740745262"/>
      </left>
      <right/>
      <top/>
      <bottom style="thin">
        <color theme="9" tint="-0.499984740745262"/>
      </bottom>
      <diagonal/>
    </border>
    <border>
      <left/>
      <right/>
      <top/>
      <bottom style="thin">
        <color theme="9" tint="-0.499984740745262"/>
      </bottom>
      <diagonal/>
    </border>
    <border>
      <left style="dotted">
        <color indexed="64"/>
      </left>
      <right style="dotted">
        <color indexed="64"/>
      </right>
      <top style="dotted">
        <color indexed="64"/>
      </top>
      <bottom style="dotted">
        <color indexed="64"/>
      </bottom>
      <diagonal/>
    </border>
    <border>
      <left style="thin">
        <color theme="9" tint="-0.499984740745262"/>
      </left>
      <right style="dotted">
        <color indexed="64"/>
      </right>
      <top style="thin">
        <color indexed="64"/>
      </top>
      <bottom style="thin">
        <color theme="9" tint="-0.499984740745262"/>
      </bottom>
      <diagonal/>
    </border>
    <border>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dotted">
        <color indexed="64"/>
      </left>
      <right style="thick">
        <color theme="9" tint="-0.499984740745262"/>
      </right>
      <top style="thin">
        <color theme="9" tint="-0.499984740745262"/>
      </top>
      <bottom style="thin">
        <color indexed="64"/>
      </bottom>
      <diagonal/>
    </border>
    <border>
      <left/>
      <right style="thick">
        <color theme="9" tint="-0.499984740745262"/>
      </right>
      <top/>
      <bottom style="thin">
        <color theme="9" tint="-0.499984740745262"/>
      </bottom>
      <diagonal/>
    </border>
    <border>
      <left style="dotted">
        <color indexed="64"/>
      </left>
      <right style="dotted">
        <color indexed="64"/>
      </right>
      <top style="dotted">
        <color indexed="64"/>
      </top>
      <bottom/>
      <diagonal/>
    </border>
    <border>
      <left style="thin">
        <color theme="9" tint="-0.499984740745262"/>
      </left>
      <right/>
      <top style="thin">
        <color indexed="64"/>
      </top>
      <bottom style="thin">
        <color theme="9" tint="-0.499984740745262"/>
      </bottom>
      <diagonal/>
    </border>
    <border>
      <left style="thin">
        <color theme="9" tint="-0.499984740745262"/>
      </left>
      <right style="thin">
        <color theme="9" tint="-0.499984740745262"/>
      </right>
      <top style="thin">
        <color indexed="64"/>
      </top>
      <bottom style="thin">
        <color theme="9" tint="-0.499984740745262"/>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thin">
        <color indexed="64"/>
      </top>
      <bottom/>
      <diagonal/>
    </border>
    <border>
      <left style="thin">
        <color theme="9" tint="-0.499984740745262"/>
      </left>
      <right style="thin">
        <color indexed="64"/>
      </right>
      <top style="thin">
        <color theme="9" tint="-0.499984740745262"/>
      </top>
      <bottom style="thin">
        <color indexed="64"/>
      </bottom>
      <diagonal/>
    </border>
    <border>
      <left style="thin">
        <color theme="9" tint="-0.499984740745262"/>
      </left>
      <right style="thin">
        <color theme="9" tint="-0.499984740745262"/>
      </right>
      <top/>
      <bottom style="thin">
        <color theme="9" tint="-0.499984740745262"/>
      </bottom>
      <diagonal/>
    </border>
    <border>
      <left style="dotted">
        <color indexed="64"/>
      </left>
      <right style="dotted">
        <color indexed="64"/>
      </right>
      <top/>
      <bottom/>
      <diagonal/>
    </border>
    <border>
      <left/>
      <right style="thin">
        <color theme="9" tint="-0.499984740745262"/>
      </right>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right/>
      <top/>
      <bottom style="thick">
        <color theme="0" tint="-0.34998626667073579"/>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style="thin">
        <color theme="3"/>
      </right>
      <top style="thin">
        <color theme="3"/>
      </top>
      <bottom style="thin">
        <color theme="3"/>
      </bottom>
      <diagonal/>
    </border>
    <border>
      <left style="thick">
        <color theme="0" tint="-0.34998626667073579"/>
      </left>
      <right style="thin">
        <color theme="3"/>
      </right>
      <top style="thin">
        <color theme="3"/>
      </top>
      <bottom style="thick">
        <color theme="0" tint="-0.34998626667073579"/>
      </bottom>
      <diagonal/>
    </border>
    <border>
      <left style="thin">
        <color theme="3"/>
      </left>
      <right style="thin">
        <color theme="3"/>
      </right>
      <top style="thin">
        <color theme="3"/>
      </top>
      <bottom style="thick">
        <color theme="0" tint="-0.34998626667073579"/>
      </bottom>
      <diagonal/>
    </border>
    <border>
      <left style="thin">
        <color rgb="FFB80000"/>
      </left>
      <right style="thin">
        <color rgb="FFB80000"/>
      </right>
      <top style="thin">
        <color rgb="FFB80000"/>
      </top>
      <bottom style="thick">
        <color theme="0" tint="-0.34998626667073579"/>
      </bottom>
      <diagonal/>
    </border>
    <border>
      <left style="thin">
        <color theme="9" tint="-0.499984740745262"/>
      </left>
      <right style="thin">
        <color theme="9" tint="-0.499984740745262"/>
      </right>
      <top style="thin">
        <color theme="9" tint="-0.499984740745262"/>
      </top>
      <bottom style="thick">
        <color theme="0" tint="-0.34998626667073579"/>
      </bottom>
      <diagonal/>
    </border>
    <border>
      <left style="thin">
        <color theme="9" tint="-0.499984740745262"/>
      </left>
      <right/>
      <top style="thin">
        <color theme="9" tint="-0.499984740745262"/>
      </top>
      <bottom style="thick">
        <color theme="0" tint="-0.34998626667073579"/>
      </bottom>
      <diagonal/>
    </border>
    <border>
      <left style="thick">
        <color theme="0" tint="-0.34998626667073579"/>
      </left>
      <right/>
      <top style="thick">
        <color theme="0" tint="-0.34998626667073579"/>
      </top>
      <bottom/>
      <diagonal/>
    </border>
    <border>
      <left style="thick">
        <color theme="0" tint="-0.34998626667073579"/>
      </left>
      <right/>
      <top/>
      <bottom/>
      <diagonal/>
    </border>
    <border>
      <left/>
      <right style="thick">
        <color theme="0" tint="-0.34998626667073579"/>
      </right>
      <top/>
      <bottom/>
      <diagonal/>
    </border>
    <border>
      <left style="thick">
        <color theme="0" tint="-0.34998626667073579"/>
      </left>
      <right style="thin">
        <color indexed="64"/>
      </right>
      <top style="thin">
        <color indexed="64"/>
      </top>
      <bottom style="thin">
        <color indexed="64"/>
      </bottom>
      <diagonal/>
    </border>
    <border>
      <left style="thin">
        <color indexed="64"/>
      </left>
      <right style="thick">
        <color theme="0" tint="-0.34998626667073579"/>
      </right>
      <top style="thin">
        <color indexed="64"/>
      </top>
      <bottom style="thin">
        <color indexed="64"/>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style="thick">
        <color theme="0" tint="-0.34998626667073579"/>
      </left>
      <right style="thin">
        <color theme="3"/>
      </right>
      <top/>
      <bottom style="thick">
        <color theme="0" tint="-0.34998626667073579"/>
      </bottom>
      <diagonal/>
    </border>
    <border>
      <left style="thin">
        <color theme="3"/>
      </left>
      <right style="thin">
        <color theme="3"/>
      </right>
      <top/>
      <bottom style="thick">
        <color theme="0" tint="-0.34998626667073579"/>
      </bottom>
      <diagonal/>
    </border>
    <border>
      <left style="thin">
        <color rgb="FFB80000"/>
      </left>
      <right style="thin">
        <color rgb="FFB80000"/>
      </right>
      <top/>
      <bottom style="thick">
        <color theme="0" tint="-0.34998626667073579"/>
      </bottom>
      <diagonal/>
    </border>
    <border>
      <left style="thin">
        <color theme="9" tint="-0.499984740745262"/>
      </left>
      <right/>
      <top/>
      <bottom style="thick">
        <color theme="0" tint="-0.34998626667073579"/>
      </bottom>
      <diagonal/>
    </border>
    <border>
      <left/>
      <right style="dotted">
        <color indexed="64"/>
      </right>
      <top/>
      <bottom style="thick">
        <color theme="0" tint="-0.34998626667073579"/>
      </bottom>
      <diagonal/>
    </border>
    <border>
      <left style="dotted">
        <color indexed="64"/>
      </left>
      <right style="thick">
        <color theme="0" tint="-0.34998626667073579"/>
      </right>
      <top/>
      <bottom style="thick">
        <color theme="0" tint="-0.34998626667073579"/>
      </bottom>
      <diagonal/>
    </border>
    <border>
      <left/>
      <right style="thick">
        <color theme="0" tint="-0.34998626667073579"/>
      </right>
      <top/>
      <bottom style="thin">
        <color indexed="64"/>
      </bottom>
      <diagonal/>
    </border>
    <border>
      <left/>
      <right/>
      <top style="thin">
        <color indexed="64"/>
      </top>
      <bottom style="thin">
        <color indexed="64"/>
      </bottom>
      <diagonal/>
    </border>
    <border>
      <left/>
      <right style="thin">
        <color theme="0" tint="-0.499984740745262"/>
      </right>
      <top/>
      <bottom/>
      <diagonal/>
    </border>
    <border>
      <left/>
      <right style="thin">
        <color theme="3"/>
      </right>
      <top/>
      <bottom/>
      <diagonal/>
    </border>
    <border>
      <left style="thick">
        <color theme="0" tint="-0.34998626667073579"/>
      </left>
      <right/>
      <top style="thick">
        <color theme="0" tint="-0.34998626667073579"/>
      </top>
      <bottom style="thin">
        <color indexed="64"/>
      </bottom>
      <diagonal/>
    </border>
    <border>
      <left/>
      <right/>
      <top style="thick">
        <color theme="0" tint="-0.34998626667073579"/>
      </top>
      <bottom style="thin">
        <color indexed="64"/>
      </bottom>
      <diagonal/>
    </border>
    <border>
      <left/>
      <right style="thick">
        <color theme="0" tint="-0.34998626667073579"/>
      </right>
      <top style="thick">
        <color theme="0" tint="-0.34998626667073579"/>
      </top>
      <bottom style="thin">
        <color indexed="64"/>
      </bottom>
      <diagonal/>
    </border>
    <border>
      <left style="thick">
        <color theme="0" tint="-0.34998626667073579"/>
      </left>
      <right/>
      <top style="thin">
        <color indexed="64"/>
      </top>
      <bottom style="thin">
        <color indexed="64"/>
      </bottom>
      <diagonal/>
    </border>
    <border>
      <left style="thick">
        <color theme="0" tint="-0.34998626667073579"/>
      </left>
      <right/>
      <top style="thin">
        <color indexed="64"/>
      </top>
      <bottom style="thick">
        <color theme="0" tint="-0.34998626667073579"/>
      </bottom>
      <diagonal/>
    </border>
    <border>
      <left/>
      <right/>
      <top style="thin">
        <color indexed="64"/>
      </top>
      <bottom style="thick">
        <color theme="0" tint="-0.34998626667073579"/>
      </bottom>
      <diagonal/>
    </border>
    <border>
      <left/>
      <right style="thin">
        <color indexed="64"/>
      </right>
      <top style="thin">
        <color indexed="64"/>
      </top>
      <bottom style="thick">
        <color theme="0" tint="-0.34998626667073579"/>
      </bottom>
      <diagonal/>
    </border>
    <border>
      <left style="thin">
        <color indexed="64"/>
      </left>
      <right style="thick">
        <color theme="0" tint="-0.34998626667073579"/>
      </right>
      <top style="thin">
        <color indexed="64"/>
      </top>
      <bottom style="thick">
        <color theme="0" tint="-0.34998626667073579"/>
      </bottom>
      <diagonal/>
    </border>
    <border>
      <left style="thin">
        <color theme="3"/>
      </left>
      <right style="thick">
        <color theme="0" tint="-0.34998626667073579"/>
      </right>
      <top style="thin">
        <color theme="3"/>
      </top>
      <bottom style="thin">
        <color theme="3"/>
      </bottom>
      <diagonal/>
    </border>
    <border>
      <left/>
      <right style="thick">
        <color theme="0" tint="-0.34998626667073579"/>
      </right>
      <top style="thin">
        <color theme="3"/>
      </top>
      <bottom style="thin">
        <color theme="3"/>
      </bottom>
      <diagonal/>
    </border>
    <border>
      <left/>
      <right style="thick">
        <color theme="0" tint="-0.34998626667073579"/>
      </right>
      <top style="thin">
        <color theme="3"/>
      </top>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dotted">
        <color indexed="64"/>
      </left>
      <right/>
      <top style="dotted">
        <color indexed="64"/>
      </top>
      <bottom style="dotted">
        <color indexed="64"/>
      </bottom>
      <diagonal/>
    </border>
    <border>
      <left style="thin">
        <color theme="0" tint="-0.34998626667073579"/>
      </left>
      <right style="thin">
        <color indexed="64"/>
      </right>
      <top/>
      <bottom/>
      <diagonal/>
    </border>
    <border>
      <left/>
      <right style="thin">
        <color theme="0" tint="-0.34998626667073579"/>
      </right>
      <top/>
      <bottom style="thin">
        <color indexed="64"/>
      </bottom>
      <diagonal/>
    </border>
    <border>
      <left style="thin">
        <color theme="9" tint="-0.499984740745262"/>
      </left>
      <right style="thin">
        <color theme="0" tint="-0.34998626667073579"/>
      </right>
      <top/>
      <bottom/>
      <diagonal/>
    </border>
    <border>
      <left style="thin">
        <color theme="0" tint="-0.34998626667073579"/>
      </left>
      <right/>
      <top style="thin">
        <color theme="3"/>
      </top>
      <bottom style="thin">
        <color theme="3"/>
      </bottom>
      <diagonal/>
    </border>
    <border>
      <left/>
      <right style="thin">
        <color theme="0" tint="-0.34998626667073579"/>
      </right>
      <top/>
      <bottom/>
      <diagonal/>
    </border>
    <border>
      <left/>
      <right/>
      <top style="thick">
        <color theme="0" tint="-0.14999847407452621"/>
      </top>
      <bottom style="thin">
        <color theme="9" tint="-0.499984740745262"/>
      </bottom>
      <diagonal/>
    </border>
    <border>
      <left/>
      <right/>
      <top/>
      <bottom style="thick">
        <color theme="0" tint="-0.14999847407452621"/>
      </bottom>
      <diagonal/>
    </border>
    <border>
      <left/>
      <right style="thin">
        <color indexed="64"/>
      </right>
      <top style="thick">
        <color theme="0" tint="-0.14999847407452621"/>
      </top>
      <bottom style="thin">
        <color theme="9" tint="-0.499984740745262"/>
      </bottom>
      <diagonal/>
    </border>
    <border>
      <left style="thin">
        <color indexed="64"/>
      </left>
      <right/>
      <top style="thick">
        <color theme="0" tint="-0.14999847407452621"/>
      </top>
      <bottom/>
      <diagonal/>
    </border>
    <border>
      <left/>
      <right style="thin">
        <color indexed="64"/>
      </right>
      <top style="thick">
        <color theme="0" tint="-0.14999847407452621"/>
      </top>
      <bottom/>
      <diagonal/>
    </border>
    <border>
      <left/>
      <right/>
      <top style="thick">
        <color theme="0" tint="-0.14999847407452621"/>
      </top>
      <bottom/>
      <diagonal/>
    </border>
    <border>
      <left style="thin">
        <color indexed="64"/>
      </left>
      <right/>
      <top style="thick">
        <color theme="0" tint="-0.14999847407452621"/>
      </top>
      <bottom style="thin">
        <color theme="3"/>
      </bottom>
      <diagonal/>
    </border>
    <border>
      <left/>
      <right style="thick">
        <color theme="0" tint="-0.14999847407452621"/>
      </right>
      <top style="thick">
        <color theme="0" tint="-0.14999847407452621"/>
      </top>
      <bottom/>
      <diagonal/>
    </border>
    <border>
      <left style="thick">
        <color theme="0" tint="-0.14999847407452621"/>
      </left>
      <right/>
      <top style="thick">
        <color theme="0" tint="-0.14999847407452621"/>
      </top>
      <bottom style="thin">
        <color rgb="FFB80000"/>
      </bottom>
      <diagonal/>
    </border>
    <border>
      <left/>
      <right/>
      <top/>
      <bottom style="thick">
        <color theme="1" tint="0.34998626667073579"/>
      </bottom>
      <diagonal/>
    </border>
    <border>
      <left/>
      <right/>
      <top style="thick">
        <color theme="1" tint="0.34998626667073579"/>
      </top>
      <bottom/>
      <diagonal/>
    </border>
    <border>
      <left style="thin">
        <color theme="0" tint="-0.34998626667073579"/>
      </left>
      <right/>
      <top/>
      <bottom style="thick">
        <color theme="1" tint="0.34998626667073579"/>
      </bottom>
      <diagonal/>
    </border>
    <border>
      <left/>
      <right style="thick">
        <color theme="0" tint="-0.499984740745262"/>
      </right>
      <top/>
      <bottom/>
      <diagonal/>
    </border>
    <border>
      <left style="thick">
        <color theme="0" tint="-0.499984740745262"/>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right/>
      <top/>
      <bottom style="thick">
        <color rgb="FF0070C0"/>
      </bottom>
      <diagonal/>
    </border>
    <border>
      <left style="thick">
        <color rgb="FF0070C0"/>
      </left>
      <right/>
      <top/>
      <bottom style="thick">
        <color rgb="FF0070C0"/>
      </bottom>
      <diagonal/>
    </border>
    <border>
      <left/>
      <right style="thick">
        <color rgb="FF0070C0"/>
      </right>
      <top/>
      <bottom style="thick">
        <color rgb="FF0070C0"/>
      </bottom>
      <diagonal/>
    </border>
    <border>
      <left/>
      <right/>
      <top/>
      <bottom style="thin">
        <color theme="3"/>
      </bottom>
      <diagonal/>
    </border>
    <border>
      <left/>
      <right/>
      <top/>
      <bottom style="thin">
        <color rgb="FFB80000"/>
      </bottom>
      <diagonal/>
    </border>
    <border>
      <left style="thick">
        <color theme="0" tint="-0.34998626667073579"/>
      </left>
      <right/>
      <top/>
      <bottom style="thin">
        <color theme="3"/>
      </bottom>
      <diagonal/>
    </border>
    <border>
      <left style="thick">
        <color theme="0" tint="-0.34998626667073579"/>
      </left>
      <right/>
      <top/>
      <bottom style="thin">
        <color indexed="64"/>
      </bottom>
      <diagonal/>
    </border>
    <border>
      <left/>
      <right style="thick">
        <color theme="0" tint="-0.499984740745262"/>
      </right>
      <top style="thick">
        <color theme="0" tint="-0.34998626667073579"/>
      </top>
      <bottom/>
      <diagonal/>
    </border>
    <border>
      <left/>
      <right style="thick">
        <color indexed="64"/>
      </right>
      <top style="thick">
        <color theme="0" tint="-0.34998626667073579"/>
      </top>
      <bottom/>
      <diagonal/>
    </border>
    <border>
      <left style="thick">
        <color theme="0" tint="-0.499984740745262"/>
      </left>
      <right/>
      <top style="thick">
        <color theme="0" tint="-0.34998626667073579"/>
      </top>
      <bottom/>
      <diagonal/>
    </border>
    <border>
      <left/>
      <right style="thick">
        <color theme="0" tint="-0.499984740745262"/>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ck">
        <color theme="0" tint="-0.499984740745262"/>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theme="0" tint="-0.499984740745262"/>
      </right>
      <top style="thin">
        <color indexed="64"/>
      </top>
      <bottom style="thick">
        <color theme="0" tint="-0.34998626667073579"/>
      </bottom>
      <diagonal/>
    </border>
    <border>
      <left style="thick">
        <color indexed="64"/>
      </left>
      <right/>
      <top/>
      <bottom style="thick">
        <color theme="0" tint="-0.34998626667073579"/>
      </bottom>
      <diagonal/>
    </border>
    <border>
      <left/>
      <right style="thick">
        <color theme="0" tint="-0.499984740745262"/>
      </right>
      <top/>
      <bottom style="thick">
        <color theme="0" tint="-0.34998626667073579"/>
      </bottom>
      <diagonal/>
    </border>
    <border>
      <left/>
      <right style="thick">
        <color indexed="64"/>
      </right>
      <top style="thin">
        <color indexed="64"/>
      </top>
      <bottom style="thick">
        <color theme="0" tint="-0.34998626667073579"/>
      </bottom>
      <diagonal/>
    </border>
    <border>
      <left style="thick">
        <color theme="0" tint="-0.34998626667073579"/>
      </left>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style="thin">
        <color indexed="64"/>
      </left>
      <right style="thick">
        <color theme="0" tint="-0.34998626667073579"/>
      </right>
      <top style="thin">
        <color indexed="64"/>
      </top>
      <bottom/>
      <diagonal/>
    </border>
    <border>
      <left/>
      <right style="thick">
        <color theme="0" tint="-0.34998626667073579"/>
      </right>
      <top style="thick">
        <color theme="0" tint="-0.499984740745262"/>
      </top>
      <bottom/>
      <diagonal/>
    </border>
    <border>
      <left/>
      <right style="thick">
        <color theme="0" tint="-0.34998626667073579"/>
      </right>
      <top/>
      <bottom style="thick">
        <color theme="0" tint="-0.499984740745262"/>
      </bottom>
      <diagonal/>
    </border>
    <border>
      <left/>
      <right style="thick">
        <color theme="1" tint="0.499984740745262"/>
      </right>
      <top/>
      <bottom/>
      <diagonal/>
    </border>
    <border>
      <left/>
      <right style="thick">
        <color theme="1" tint="0.499984740745262"/>
      </right>
      <top/>
      <bottom style="thick">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ck">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bottom style="thin">
        <color theme="1" tint="0.499984740745262"/>
      </bottom>
      <diagonal/>
    </border>
    <border>
      <left style="thick">
        <color theme="1" tint="0.499984740745262"/>
      </left>
      <right style="thin">
        <color theme="1" tint="0.499984740745262"/>
      </right>
      <top style="thick">
        <color theme="1" tint="0.499984740745262"/>
      </top>
      <bottom style="thin">
        <color theme="1" tint="0.499984740745262"/>
      </bottom>
      <diagonal/>
    </border>
    <border>
      <left style="thin">
        <color theme="1" tint="0.499984740745262"/>
      </left>
      <right style="thin">
        <color theme="1" tint="0.499984740745262"/>
      </right>
      <top style="thick">
        <color theme="1" tint="0.499984740745262"/>
      </top>
      <bottom style="thin">
        <color theme="1" tint="0.499984740745262"/>
      </bottom>
      <diagonal/>
    </border>
    <border>
      <left style="thin">
        <color theme="1" tint="0.499984740745262"/>
      </left>
      <right style="thick">
        <color theme="1" tint="0.499984740745262"/>
      </right>
      <top style="thick">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ck">
        <color theme="1" tint="0.499984740745262"/>
      </bottom>
      <diagonal/>
    </border>
    <border>
      <left style="thick">
        <color theme="1" tint="0.499984740745262"/>
      </left>
      <right/>
      <top style="thin">
        <color theme="1" tint="0.499984740745262"/>
      </top>
      <bottom style="thin">
        <color theme="1" tint="0.499984740745262"/>
      </bottom>
      <diagonal/>
    </border>
    <border>
      <left/>
      <right/>
      <top/>
      <bottom style="thin">
        <color theme="1" tint="0.499984740745262"/>
      </bottom>
      <diagonal/>
    </border>
    <border>
      <left style="thick">
        <color theme="1" tint="0.499984740745262"/>
      </left>
      <right/>
      <top/>
      <bottom style="thin">
        <color theme="1" tint="0.499984740745262"/>
      </bottom>
      <diagonal/>
    </border>
    <border>
      <left style="thick">
        <color theme="1" tint="0.499984740745262"/>
      </left>
      <right style="thin">
        <color theme="1" tint="0.499984740745262"/>
      </right>
      <top/>
      <bottom style="thick">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ck">
        <color theme="1" tint="0.499984740745262"/>
      </bottom>
      <diagonal/>
    </border>
    <border>
      <left style="thin">
        <color theme="1" tint="0.499984740745262"/>
      </left>
      <right style="thick">
        <color theme="1" tint="0.499984740745262"/>
      </right>
      <top/>
      <bottom style="thick">
        <color theme="1" tint="0.499984740745262"/>
      </bottom>
      <diagonal/>
    </border>
    <border>
      <left style="thin">
        <color theme="1" tint="0.499984740745262"/>
      </left>
      <right style="thick">
        <color theme="1" tint="0.499984740745262"/>
      </right>
      <top/>
      <bottom/>
      <diagonal/>
    </border>
    <border>
      <left style="thick">
        <color theme="1" tint="0.499984740745262"/>
      </left>
      <right style="thin">
        <color theme="1" tint="0.499984740745262"/>
      </right>
      <top style="thick">
        <color theme="1" tint="0.499984740745262"/>
      </top>
      <bottom/>
      <diagonal/>
    </border>
    <border>
      <left style="thin">
        <color theme="1" tint="0.499984740745262"/>
      </left>
      <right style="thin">
        <color theme="1" tint="0.499984740745262"/>
      </right>
      <top style="thick">
        <color theme="1" tint="0.499984740745262"/>
      </top>
      <bottom/>
      <diagonal/>
    </border>
    <border>
      <left style="thin">
        <color theme="1" tint="0.499984740745262"/>
      </left>
      <right style="thick">
        <color theme="1" tint="0.499984740745262"/>
      </right>
      <top style="thick">
        <color theme="1" tint="0.499984740745262"/>
      </top>
      <bottom/>
      <diagonal/>
    </border>
    <border>
      <left/>
      <right style="thin">
        <color theme="1" tint="0.499984740745262"/>
      </right>
      <top/>
      <bottom style="thick">
        <color theme="1" tint="0.499984740745262"/>
      </bottom>
      <diagonal/>
    </border>
    <border>
      <left style="thin">
        <color theme="1" tint="0.499984740745262"/>
      </left>
      <right/>
      <top/>
      <bottom style="thick">
        <color theme="1" tint="0.499984740745262"/>
      </bottom>
      <diagonal/>
    </border>
    <border>
      <left/>
      <right/>
      <top style="thick">
        <color theme="1" tint="0.499984740745262"/>
      </top>
      <bottom/>
      <diagonal/>
    </border>
    <border>
      <left/>
      <right/>
      <top style="thick">
        <color theme="1" tint="0.249977111117893"/>
      </top>
      <bottom/>
      <diagonal/>
    </border>
    <border>
      <left/>
      <right/>
      <top/>
      <bottom style="thick">
        <color theme="1" tint="0.249977111117893"/>
      </bottom>
      <diagonal/>
    </border>
    <border>
      <left/>
      <right/>
      <top/>
      <bottom style="thick">
        <color theme="2" tint="-0.749992370372631"/>
      </bottom>
      <diagonal/>
    </border>
    <border>
      <left/>
      <right/>
      <top style="thick">
        <color theme="1" tint="0.499984740745262"/>
      </top>
      <bottom style="thick">
        <color theme="1" tint="0.499984740745262"/>
      </bottom>
      <diagonal/>
    </border>
    <border>
      <left style="thin">
        <color theme="9" tint="-0.499984740745262"/>
      </left>
      <right style="thick">
        <color theme="9" tint="-0.499984740745262"/>
      </right>
      <top style="thin">
        <color theme="9" tint="-0.499984740745262"/>
      </top>
      <bottom style="thin">
        <color theme="9" tint="-0.499984740745262"/>
      </bottom>
      <diagonal/>
    </border>
    <border>
      <left style="thick">
        <color theme="9" tint="-0.499984740745262"/>
      </left>
      <right style="thin">
        <color theme="9" tint="-0.499984740745262"/>
      </right>
      <top style="thin">
        <color theme="9" tint="-0.499984740745262"/>
      </top>
      <bottom style="thin">
        <color theme="9" tint="-0.499984740745262"/>
      </bottom>
      <diagonal/>
    </border>
    <border>
      <left style="thick">
        <color theme="9" tint="-0.499984740745262"/>
      </left>
      <right style="thin">
        <color theme="9" tint="-0.499984740745262"/>
      </right>
      <top style="thin">
        <color theme="9" tint="-0.499984740745262"/>
      </top>
      <bottom/>
      <diagonal/>
    </border>
    <border>
      <left/>
      <right style="thick">
        <color theme="9" tint="-0.499984740745262"/>
      </right>
      <top style="thin">
        <color theme="9" tint="-0.499984740745262"/>
      </top>
      <bottom/>
      <diagonal/>
    </border>
    <border>
      <left style="thick">
        <color theme="9" tint="-0.499984740745262"/>
      </left>
      <right/>
      <top style="double">
        <color theme="9" tint="-0.499984740745262"/>
      </top>
      <bottom style="thin">
        <color indexed="64"/>
      </bottom>
      <diagonal/>
    </border>
    <border>
      <left/>
      <right/>
      <top style="double">
        <color theme="9" tint="-0.499984740745262"/>
      </top>
      <bottom style="thin">
        <color indexed="64"/>
      </bottom>
      <diagonal/>
    </border>
    <border>
      <left/>
      <right style="dotted">
        <color indexed="64"/>
      </right>
      <top style="double">
        <color theme="9" tint="-0.499984740745262"/>
      </top>
      <bottom style="thin">
        <color indexed="64"/>
      </bottom>
      <diagonal/>
    </border>
    <border>
      <left style="dotted">
        <color indexed="64"/>
      </left>
      <right style="dotted">
        <color indexed="64"/>
      </right>
      <top style="double">
        <color theme="9" tint="-0.499984740745262"/>
      </top>
      <bottom style="dotted">
        <color indexed="64"/>
      </bottom>
      <diagonal/>
    </border>
    <border>
      <left style="dotted">
        <color indexed="64"/>
      </left>
      <right style="thin">
        <color indexed="64"/>
      </right>
      <top style="double">
        <color theme="9" tint="-0.499984740745262"/>
      </top>
      <bottom style="thin">
        <color theme="9" tint="-0.499984740745262"/>
      </bottom>
      <diagonal/>
    </border>
    <border>
      <left style="dotted">
        <color indexed="64"/>
      </left>
      <right style="thin">
        <color indexed="64"/>
      </right>
      <top style="thin">
        <color theme="9" tint="-0.499984740745262"/>
      </top>
      <bottom/>
      <diagonal/>
    </border>
    <border>
      <left style="thin">
        <color indexed="64"/>
      </left>
      <right style="thin">
        <color indexed="64"/>
      </right>
      <top style="thin">
        <color indexed="64"/>
      </top>
      <bottom style="double">
        <color theme="9" tint="-0.499984740745262"/>
      </bottom>
      <diagonal/>
    </border>
    <border>
      <left style="thick">
        <color theme="9" tint="-0.499984740745262"/>
      </left>
      <right/>
      <top style="thin">
        <color indexed="64"/>
      </top>
      <bottom style="double">
        <color theme="9" tint="-0.499984740745262"/>
      </bottom>
      <diagonal/>
    </border>
    <border>
      <left/>
      <right/>
      <top style="thin">
        <color indexed="64"/>
      </top>
      <bottom style="double">
        <color theme="9" tint="-0.499984740745262"/>
      </bottom>
      <diagonal/>
    </border>
    <border>
      <left/>
      <right style="dotted">
        <color indexed="64"/>
      </right>
      <top style="thin">
        <color indexed="64"/>
      </top>
      <bottom style="double">
        <color theme="9" tint="-0.499984740745262"/>
      </bottom>
      <diagonal/>
    </border>
    <border>
      <left/>
      <right/>
      <top style="double">
        <color theme="9" tint="-0.499984740745262"/>
      </top>
      <bottom/>
      <diagonal/>
    </border>
    <border>
      <left/>
      <right style="thin">
        <color theme="0" tint="-0.34998626667073579"/>
      </right>
      <top style="double">
        <color theme="9" tint="-0.499984740745262"/>
      </top>
      <bottom/>
      <diagonal/>
    </border>
    <border>
      <left style="thin">
        <color indexed="64"/>
      </left>
      <right/>
      <top/>
      <bottom style="double">
        <color theme="9" tint="-0.499984740745262"/>
      </bottom>
      <diagonal/>
    </border>
    <border>
      <left/>
      <right/>
      <top/>
      <bottom style="double">
        <color theme="9" tint="-0.499984740745262"/>
      </bottom>
      <diagonal/>
    </border>
    <border>
      <left/>
      <right style="thin">
        <color indexed="64"/>
      </right>
      <top/>
      <bottom style="double">
        <color theme="9" tint="-0.499984740745262"/>
      </bottom>
      <diagonal/>
    </border>
    <border>
      <left style="thin">
        <color indexed="64"/>
      </left>
      <right/>
      <top style="double">
        <color theme="9" tint="-0.499984740745262"/>
      </top>
      <bottom/>
      <diagonal/>
    </border>
    <border>
      <left/>
      <right style="thin">
        <color indexed="64"/>
      </right>
      <top style="double">
        <color theme="9" tint="-0.499984740745262"/>
      </top>
      <bottom/>
      <diagonal/>
    </border>
    <border>
      <left/>
      <right style="double">
        <color theme="9" tint="-0.499984740745262"/>
      </right>
      <top style="double">
        <color theme="9" tint="-0.499984740745262"/>
      </top>
      <bottom/>
      <diagonal/>
    </border>
    <border>
      <left/>
      <right style="double">
        <color theme="9" tint="-0.499984740745262"/>
      </right>
      <top/>
      <bottom style="double">
        <color theme="9" tint="-0.499984740745262"/>
      </bottom>
      <diagonal/>
    </border>
    <border>
      <left style="double">
        <color theme="9" tint="-0.499984740745262"/>
      </left>
      <right/>
      <top/>
      <bottom/>
      <diagonal/>
    </border>
    <border>
      <left/>
      <right style="thick">
        <color theme="1" tint="0.499984740745262"/>
      </right>
      <top style="thick">
        <color theme="1" tint="0.499984740745262"/>
      </top>
      <bottom style="thick">
        <color theme="1" tint="0.499984740745262"/>
      </bottom>
      <diagonal/>
    </border>
    <border>
      <left style="thick">
        <color theme="1" tint="0.499984740745262"/>
      </left>
      <right/>
      <top style="thick">
        <color theme="1" tint="0.499984740745262"/>
      </top>
      <bottom style="thick">
        <color theme="1" tint="0.499984740745262"/>
      </bottom>
      <diagonal/>
    </border>
    <border>
      <left style="thick">
        <color theme="0" tint="-0.34998626667073579"/>
      </left>
      <right/>
      <top style="thin">
        <color indexed="64"/>
      </top>
      <bottom/>
      <diagonal/>
    </border>
    <border>
      <left style="thin">
        <color theme="0" tint="-0.499984740745262"/>
      </left>
      <right style="thick">
        <color theme="0" tint="-0.34998626667073579"/>
      </right>
      <top style="thin">
        <color theme="0" tint="-0.499984740745262"/>
      </top>
      <bottom/>
      <diagonal/>
    </border>
    <border>
      <left style="dotted">
        <color indexed="64"/>
      </left>
      <right style="thick">
        <color theme="0" tint="-0.34998626667073579"/>
      </right>
      <top style="dotted">
        <color indexed="64"/>
      </top>
      <bottom style="dotted">
        <color indexed="64"/>
      </bottom>
      <diagonal/>
    </border>
    <border>
      <left style="dotted">
        <color indexed="64"/>
      </left>
      <right style="thick">
        <color theme="0" tint="-0.34998626667073579"/>
      </right>
      <top style="dotted">
        <color indexed="64"/>
      </top>
      <bottom style="thick">
        <color theme="0" tint="-0.34998626667073579"/>
      </bottom>
      <diagonal/>
    </border>
    <border>
      <left/>
      <right/>
      <top/>
      <bottom style="thin">
        <color theme="0" tint="-0.499984740745262"/>
      </bottom>
      <diagonal/>
    </border>
    <border>
      <left/>
      <right/>
      <top style="thin">
        <color theme="0" tint="-0.499984740745262"/>
      </top>
      <bottom style="thick">
        <color theme="1" tint="0.34998626667073579"/>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theme="0" tint="-0.34998626667073579"/>
      </left>
      <right/>
      <top style="thick">
        <color theme="4" tint="-0.249977111117893"/>
      </top>
      <bottom style="thin">
        <color indexed="64"/>
      </bottom>
      <diagonal/>
    </border>
    <border>
      <left style="thick">
        <color theme="0" tint="-0.34998626667073579"/>
      </left>
      <right style="thin">
        <color indexed="64"/>
      </right>
      <top/>
      <bottom/>
      <diagonal/>
    </border>
    <border>
      <left/>
      <right/>
      <top style="thick">
        <color theme="4" tint="-0.249977111117893"/>
      </top>
      <bottom style="thin">
        <color indexed="64"/>
      </bottom>
      <diagonal/>
    </border>
    <border>
      <left/>
      <right style="thick">
        <color theme="0" tint="-0.34998626667073579"/>
      </right>
      <top style="thin">
        <color indexed="64"/>
      </top>
      <bottom/>
      <diagonal/>
    </border>
    <border>
      <left style="thin">
        <color theme="3"/>
      </left>
      <right style="thin">
        <color rgb="FFB80000"/>
      </right>
      <top/>
      <bottom style="thick">
        <color theme="0" tint="-0.34998626667073579"/>
      </bottom>
      <diagonal/>
    </border>
    <border>
      <left style="thin">
        <color rgb="FFB80000"/>
      </left>
      <right style="thin">
        <color theme="9" tint="-0.499984740745262"/>
      </right>
      <top/>
      <bottom style="thick">
        <color theme="0" tint="-0.34998626667073579"/>
      </bottom>
      <diagonal/>
    </border>
    <border>
      <left/>
      <right/>
      <top/>
      <bottom style="thick">
        <color theme="1" tint="0.499984740745262"/>
      </bottom>
      <diagonal/>
    </border>
    <border>
      <left style="thick">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ck">
        <color rgb="FFFFC000"/>
      </left>
      <right/>
      <top style="thick">
        <color theme="1" tint="0.499984740745262"/>
      </top>
      <bottom/>
      <diagonal/>
    </border>
    <border>
      <left style="thick">
        <color rgb="FFFFC000"/>
      </left>
      <right/>
      <top style="thick">
        <color rgb="FFFFC000"/>
      </top>
      <bottom style="thick">
        <color rgb="FFFFC000"/>
      </bottom>
      <diagonal/>
    </border>
    <border>
      <left/>
      <right style="thick">
        <color rgb="FFFFC000"/>
      </right>
      <top style="thick">
        <color rgb="FFFFC000"/>
      </top>
      <bottom style="thick">
        <color rgb="FFFFC000"/>
      </bottom>
      <diagonal/>
    </border>
    <border>
      <left/>
      <right/>
      <top/>
      <bottom style="thick">
        <color rgb="FFFFC000"/>
      </bottom>
      <diagonal/>
    </border>
    <border>
      <left/>
      <right style="thick">
        <color theme="1" tint="0.499984740745262"/>
      </right>
      <top/>
      <bottom style="thick">
        <color rgb="FFFFC000"/>
      </bottom>
      <diagonal/>
    </border>
    <border>
      <left style="thick">
        <color rgb="FFFFC000"/>
      </left>
      <right/>
      <top/>
      <bottom style="thick">
        <color rgb="FFFFC000"/>
      </bottom>
      <diagonal/>
    </border>
    <border>
      <left/>
      <right style="thick">
        <color rgb="FFFFC000"/>
      </right>
      <top/>
      <bottom style="thick">
        <color rgb="FFFFC000"/>
      </bottom>
      <diagonal/>
    </border>
    <border>
      <left style="thick">
        <color theme="2" tint="-0.499984740745262"/>
      </left>
      <right/>
      <top style="thick">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ck">
        <color theme="1" tint="0.499984740745262"/>
      </left>
      <right/>
      <top/>
      <bottom/>
      <diagonal/>
    </border>
    <border>
      <left style="thick">
        <color theme="1" tint="0.499984740745262"/>
      </left>
      <right style="thin">
        <color theme="1" tint="0.499984740745262"/>
      </right>
      <top/>
      <bottom style="thin">
        <color theme="1" tint="0.499984740745262"/>
      </bottom>
      <diagonal/>
    </border>
    <border>
      <left style="thin">
        <color theme="0" tint="-0.499984740745262"/>
      </left>
      <right/>
      <top/>
      <bottom/>
      <diagonal/>
    </border>
    <border>
      <left style="thin">
        <color theme="3"/>
      </left>
      <right style="thin">
        <color rgb="FFB80000"/>
      </right>
      <top/>
      <bottom/>
      <diagonal/>
    </border>
    <border>
      <left style="thin">
        <color rgb="FFB80000"/>
      </left>
      <right style="thin">
        <color theme="9" tint="-0.499984740745262"/>
      </right>
      <top/>
      <bottom/>
      <diagonal/>
    </border>
    <border>
      <left style="thick">
        <color theme="0" tint="-0.34998626667073579"/>
      </left>
      <right style="thin">
        <color theme="3"/>
      </right>
      <top style="thin">
        <color theme="3"/>
      </top>
      <bottom/>
      <diagonal/>
    </border>
    <border>
      <left style="thin">
        <color rgb="FFB80000"/>
      </left>
      <right style="thin">
        <color rgb="FFB80000"/>
      </right>
      <top/>
      <bottom/>
      <diagonal/>
    </border>
    <border>
      <left style="thin">
        <color rgb="FFB80000"/>
      </left>
      <right style="thin">
        <color rgb="FFB80000"/>
      </right>
      <top style="thin">
        <color rgb="FFB80000"/>
      </top>
      <bottom/>
      <diagonal/>
    </border>
    <border>
      <left style="thick">
        <color theme="0" tint="-0.34998626667073579"/>
      </left>
      <right style="thin">
        <color theme="3"/>
      </right>
      <top/>
      <bottom/>
      <diagonal/>
    </border>
    <border>
      <left style="thin">
        <color theme="3"/>
      </left>
      <right style="thin">
        <color theme="3"/>
      </right>
      <top/>
      <bottom/>
      <diagonal/>
    </border>
    <border>
      <left/>
      <right style="dotted">
        <color indexed="64"/>
      </right>
      <top/>
      <bottom/>
      <diagonal/>
    </border>
    <border>
      <left style="dotted">
        <color indexed="64"/>
      </left>
      <right/>
      <top/>
      <bottom/>
      <diagonal/>
    </border>
    <border>
      <left style="dotted">
        <color indexed="64"/>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dotted">
        <color indexed="64"/>
      </top>
      <bottom/>
      <diagonal/>
    </border>
    <border>
      <left style="dotted">
        <color indexed="64"/>
      </left>
      <right style="thin">
        <color indexed="64"/>
      </right>
      <top style="thin">
        <color theme="9" tint="-0.499984740745262"/>
      </top>
      <bottom style="thin">
        <color indexed="64"/>
      </bottom>
      <diagonal/>
    </border>
    <border>
      <left/>
      <right style="thin">
        <color theme="0" tint="-0.34998626667073579"/>
      </right>
      <top style="thin">
        <color indexed="64"/>
      </top>
      <bottom/>
      <diagonal/>
    </border>
    <border>
      <left style="dotted">
        <color indexed="64"/>
      </left>
      <right style="thick">
        <color theme="9" tint="-0.499984740745262"/>
      </right>
      <top style="thin">
        <color theme="9" tint="-0.499984740745262"/>
      </top>
      <bottom style="thin">
        <color theme="9" tint="-0.499984740745262"/>
      </bottom>
      <diagonal/>
    </border>
    <border>
      <left style="thick">
        <color theme="9" tint="-0.499984740745262"/>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theme="9" tint="-0.499984740745262"/>
      </right>
      <top style="thin">
        <color indexed="64"/>
      </top>
      <bottom style="thin">
        <color indexed="64"/>
      </bottom>
      <diagonal/>
    </border>
    <border>
      <left style="dotted">
        <color indexed="64"/>
      </left>
      <right style="thin">
        <color indexed="64"/>
      </right>
      <top/>
      <bottom style="thin">
        <color theme="9"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0">
    <xf numFmtId="0" fontId="0" fillId="0" borderId="0"/>
    <xf numFmtId="43" fontId="1" fillId="0" borderId="0" applyFont="0" applyFill="0" applyBorder="0" applyAlignment="0" applyProtection="0"/>
    <xf numFmtId="0" fontId="1" fillId="2" borderId="0"/>
    <xf numFmtId="0" fontId="3" fillId="3" borderId="1" applyFont="0" applyBorder="0" applyAlignment="0">
      <alignment horizontal="right" vertical="center"/>
    </xf>
    <xf numFmtId="0" fontId="6" fillId="4" borderId="3"/>
    <xf numFmtId="0" fontId="1" fillId="5" borderId="4" applyBorder="0"/>
    <xf numFmtId="0" fontId="1" fillId="7" borderId="6" applyFont="0" applyBorder="0" applyAlignment="0"/>
    <xf numFmtId="0" fontId="1" fillId="13" borderId="0"/>
    <xf numFmtId="0" fontId="1" fillId="14" borderId="0"/>
    <xf numFmtId="0" fontId="1" fillId="15" borderId="0"/>
    <xf numFmtId="0" fontId="8" fillId="20" borderId="0"/>
    <xf numFmtId="0" fontId="8" fillId="21" borderId="0"/>
    <xf numFmtId="0" fontId="1" fillId="22" borderId="10" applyAlignment="0">
      <alignment horizontal="right"/>
    </xf>
    <xf numFmtId="0" fontId="12" fillId="25" borderId="12" applyFont="0" applyBorder="0" applyAlignment="0"/>
    <xf numFmtId="0" fontId="8" fillId="29" borderId="11" applyFont="0" applyAlignment="0"/>
    <xf numFmtId="44" fontId="1" fillId="0" borderId="0" applyFont="0" applyFill="0" applyBorder="0" applyAlignment="0" applyProtection="0"/>
    <xf numFmtId="0" fontId="1" fillId="21" borderId="0" applyFont="0"/>
    <xf numFmtId="43" fontId="36" fillId="34" borderId="12">
      <alignment horizontal="center"/>
    </xf>
    <xf numFmtId="0" fontId="64" fillId="20" borderId="61" applyBorder="0">
      <alignment horizontal="center" vertical="center"/>
    </xf>
    <xf numFmtId="0" fontId="123" fillId="0" borderId="0" applyNumberFormat="0" applyFill="0" applyBorder="0" applyAlignment="0" applyProtection="0"/>
  </cellStyleXfs>
  <cellXfs count="1085">
    <xf numFmtId="0" fontId="0" fillId="0" borderId="0" xfId="0"/>
    <xf numFmtId="0" fontId="0" fillId="0" borderId="0" xfId="0" applyFill="1"/>
    <xf numFmtId="0" fontId="39" fillId="0" borderId="0" xfId="0" applyFont="1"/>
    <xf numFmtId="0" fontId="0" fillId="37" borderId="0" xfId="0" applyFill="1"/>
    <xf numFmtId="0" fontId="0" fillId="38" borderId="0" xfId="0" applyFill="1"/>
    <xf numFmtId="0" fontId="0" fillId="17" borderId="0" xfId="0" applyFill="1"/>
    <xf numFmtId="0" fontId="0" fillId="0" borderId="0" xfId="0"/>
    <xf numFmtId="0" fontId="0" fillId="0" borderId="0" xfId="0" applyFill="1" applyAlignment="1"/>
    <xf numFmtId="0" fontId="81" fillId="0" borderId="0" xfId="0" applyFont="1"/>
    <xf numFmtId="0" fontId="0" fillId="0" borderId="0" xfId="0"/>
    <xf numFmtId="0" fontId="0" fillId="46" borderId="0" xfId="0" applyFill="1"/>
    <xf numFmtId="0" fontId="0" fillId="47" borderId="0" xfId="0" applyFill="1"/>
    <xf numFmtId="0" fontId="22" fillId="0" borderId="0" xfId="0" applyFont="1" applyFill="1" applyAlignment="1" applyProtection="1">
      <alignment vertical="center"/>
      <protection locked="0" hidden="1"/>
    </xf>
    <xf numFmtId="0" fontId="0" fillId="0" borderId="0" xfId="0" applyProtection="1">
      <protection locked="0" hidden="1"/>
    </xf>
    <xf numFmtId="0" fontId="1" fillId="5" borderId="0" xfId="5" applyBorder="1" applyProtection="1">
      <protection locked="0" hidden="1"/>
    </xf>
    <xf numFmtId="0" fontId="8" fillId="6" borderId="0" xfId="0" applyFont="1" applyFill="1" applyBorder="1" applyProtection="1">
      <protection locked="0" hidden="1"/>
    </xf>
    <xf numFmtId="0" fontId="0" fillId="6" borderId="0" xfId="0" applyFill="1" applyBorder="1" applyProtection="1">
      <protection locked="0" hidden="1"/>
    </xf>
    <xf numFmtId="0" fontId="36" fillId="21" borderId="17" xfId="11" applyFont="1" applyBorder="1" applyProtection="1">
      <protection locked="0" hidden="1"/>
    </xf>
    <xf numFmtId="43" fontId="36" fillId="21" borderId="17" xfId="1" applyFont="1" applyFill="1" applyBorder="1" applyProtection="1">
      <protection locked="0" hidden="1"/>
    </xf>
    <xf numFmtId="0" fontId="36" fillId="29" borderId="11" xfId="14" applyFont="1" applyAlignment="1" applyProtection="1">
      <alignment horizontal="right"/>
      <protection locked="0" hidden="1"/>
    </xf>
    <xf numFmtId="43" fontId="39" fillId="29" borderId="11" xfId="1" applyFont="1" applyFill="1" applyBorder="1" applyAlignment="1" applyProtection="1">
      <alignment horizontal="right"/>
      <protection locked="0" hidden="1"/>
    </xf>
    <xf numFmtId="0" fontId="36" fillId="44" borderId="12" xfId="13" applyFont="1" applyFill="1" applyBorder="1" applyProtection="1">
      <protection locked="0" hidden="1"/>
    </xf>
    <xf numFmtId="0" fontId="40" fillId="44" borderId="12" xfId="13" applyFont="1" applyFill="1" applyBorder="1" applyAlignment="1" applyProtection="1">
      <alignment horizontal="center" vertical="center"/>
      <protection locked="0" hidden="1"/>
    </xf>
    <xf numFmtId="43" fontId="36" fillId="44" borderId="68" xfId="15" applyNumberFormat="1" applyFont="1" applyFill="1" applyBorder="1" applyAlignment="1" applyProtection="1">
      <alignment horizontal="center" vertical="top"/>
      <protection locked="0" hidden="1"/>
    </xf>
    <xf numFmtId="0" fontId="103" fillId="44" borderId="63" xfId="13" applyFont="1" applyFill="1" applyBorder="1" applyAlignment="1" applyProtection="1">
      <alignment horizontal="center" vertical="top"/>
      <protection locked="0" hidden="1"/>
    </xf>
    <xf numFmtId="0" fontId="36" fillId="25" borderId="14" xfId="13" applyFont="1" applyBorder="1" applyProtection="1">
      <protection locked="0" hidden="1"/>
    </xf>
    <xf numFmtId="0" fontId="40" fillId="25" borderId="14" xfId="13" quotePrefix="1" applyNumberFormat="1" applyFont="1" applyBorder="1" applyAlignment="1" applyProtection="1">
      <alignment horizontal="center"/>
      <protection locked="0" hidden="1"/>
    </xf>
    <xf numFmtId="43" fontId="36" fillId="25" borderId="70" xfId="13" applyNumberFormat="1" applyFont="1" applyBorder="1" applyProtection="1">
      <protection locked="0" hidden="1"/>
    </xf>
    <xf numFmtId="0" fontId="36" fillId="25" borderId="52" xfId="13" applyFont="1" applyBorder="1" applyAlignment="1" applyProtection="1">
      <alignment horizontal="center"/>
      <protection locked="0" hidden="1"/>
    </xf>
    <xf numFmtId="0" fontId="40" fillId="25" borderId="14" xfId="13" applyFont="1" applyBorder="1" applyAlignment="1" applyProtection="1">
      <alignment horizontal="center"/>
      <protection locked="0" hidden="1"/>
    </xf>
    <xf numFmtId="43" fontId="36" fillId="25" borderId="68" xfId="13" applyNumberFormat="1" applyFont="1" applyBorder="1" applyProtection="1">
      <protection locked="0" hidden="1"/>
    </xf>
    <xf numFmtId="0" fontId="36" fillId="25" borderId="15" xfId="13" applyFont="1" applyBorder="1" applyAlignment="1" applyProtection="1">
      <alignment horizontal="center"/>
      <protection locked="0" hidden="1"/>
    </xf>
    <xf numFmtId="43" fontId="36" fillId="25" borderId="37" xfId="13" applyNumberFormat="1" applyFont="1" applyBorder="1" applyAlignment="1" applyProtection="1">
      <alignment horizontal="center"/>
      <protection locked="0" hidden="1"/>
    </xf>
    <xf numFmtId="0" fontId="0" fillId="7" borderId="5" xfId="6" applyFont="1" applyBorder="1" applyAlignment="1" applyProtection="1">
      <alignment horizontal="center"/>
      <protection locked="0" hidden="1"/>
    </xf>
    <xf numFmtId="0" fontId="36" fillId="25" borderId="200" xfId="13" applyFont="1" applyBorder="1" applyProtection="1">
      <protection locked="0" hidden="1"/>
    </xf>
    <xf numFmtId="0" fontId="36" fillId="25" borderId="199" xfId="13" applyFont="1" applyBorder="1" applyProtection="1">
      <protection locked="0" hidden="1"/>
    </xf>
    <xf numFmtId="0" fontId="40" fillId="25" borderId="14" xfId="13" quotePrefix="1" applyFont="1" applyBorder="1" applyAlignment="1" applyProtection="1">
      <alignment horizontal="center"/>
      <protection locked="0" hidden="1"/>
    </xf>
    <xf numFmtId="0" fontId="36" fillId="44" borderId="16" xfId="13" applyFont="1" applyFill="1" applyBorder="1" applyProtection="1">
      <protection locked="0" hidden="1"/>
    </xf>
    <xf numFmtId="0" fontId="40" fillId="44" borderId="16" xfId="13" applyFont="1" applyFill="1" applyBorder="1" applyAlignment="1" applyProtection="1">
      <alignment horizontal="center" vertical="center"/>
      <protection locked="0" hidden="1"/>
    </xf>
    <xf numFmtId="43" fontId="0" fillId="24" borderId="0" xfId="1" applyFont="1" applyFill="1" applyBorder="1" applyAlignment="1" applyProtection="1">
      <alignment vertical="top"/>
      <protection locked="0" hidden="1"/>
    </xf>
    <xf numFmtId="0" fontId="0" fillId="6" borderId="0" xfId="0" applyFill="1" applyProtection="1">
      <protection locked="0" hidden="1"/>
    </xf>
    <xf numFmtId="0" fontId="28" fillId="0" borderId="37" xfId="0" applyFont="1" applyFill="1" applyBorder="1" applyAlignment="1" applyProtection="1">
      <alignment horizontal="center"/>
      <protection locked="0" hidden="1"/>
    </xf>
    <xf numFmtId="0" fontId="0" fillId="7" borderId="5" xfId="6" applyFont="1" applyBorder="1" applyProtection="1">
      <protection locked="0" hidden="1"/>
    </xf>
    <xf numFmtId="0" fontId="39" fillId="0" borderId="10" xfId="0" applyFont="1" applyBorder="1" applyAlignment="1" applyProtection="1">
      <alignment horizontal="right"/>
      <protection locked="0" hidden="1"/>
    </xf>
    <xf numFmtId="43" fontId="39" fillId="0" borderId="10" xfId="1" applyFont="1" applyBorder="1" applyProtection="1">
      <protection locked="0" hidden="1"/>
    </xf>
    <xf numFmtId="0" fontId="39" fillId="0" borderId="11" xfId="0" applyFont="1" applyBorder="1" applyProtection="1">
      <protection locked="0" hidden="1"/>
    </xf>
    <xf numFmtId="43" fontId="39" fillId="0" borderId="11" xfId="1" applyFont="1" applyBorder="1" applyAlignment="1" applyProtection="1">
      <alignment horizontal="right"/>
      <protection locked="0" hidden="1"/>
    </xf>
    <xf numFmtId="0" fontId="36" fillId="0" borderId="12" xfId="0" applyFont="1" applyBorder="1" applyAlignment="1" applyProtection="1">
      <alignment horizontal="center"/>
      <protection locked="0" hidden="1"/>
    </xf>
    <xf numFmtId="40" fontId="36" fillId="0" borderId="68" xfId="1" applyNumberFormat="1" applyFont="1" applyBorder="1" applyAlignment="1" applyProtection="1">
      <alignment horizontal="right"/>
      <protection locked="0" hidden="1"/>
    </xf>
    <xf numFmtId="0" fontId="36" fillId="0" borderId="52" xfId="0" applyFont="1" applyBorder="1" applyAlignment="1" applyProtection="1">
      <alignment horizontal="center"/>
      <protection locked="0" hidden="1"/>
    </xf>
    <xf numFmtId="0" fontId="36" fillId="0" borderId="14" xfId="0" applyFont="1" applyBorder="1" applyAlignment="1" applyProtection="1">
      <alignment horizontal="center"/>
      <protection locked="0" hidden="1"/>
    </xf>
    <xf numFmtId="43" fontId="36" fillId="0" borderId="70" xfId="1" applyFont="1" applyBorder="1" applyAlignment="1" applyProtection="1">
      <alignment horizontal="center"/>
      <protection locked="0" hidden="1"/>
    </xf>
    <xf numFmtId="43" fontId="36" fillId="0" borderId="68" xfId="1" applyFont="1" applyBorder="1" applyAlignment="1" applyProtection="1">
      <alignment horizontal="center"/>
      <protection locked="0" hidden="1"/>
    </xf>
    <xf numFmtId="0" fontId="36" fillId="0" borderId="15" xfId="0" applyFont="1" applyBorder="1" applyAlignment="1" applyProtection="1">
      <alignment horizontal="center"/>
      <protection locked="0" hidden="1"/>
    </xf>
    <xf numFmtId="40" fontId="36" fillId="0" borderId="59" xfId="1" applyNumberFormat="1" applyFont="1" applyBorder="1" applyAlignment="1" applyProtection="1">
      <alignment horizontal="right"/>
      <protection locked="0" hidden="1"/>
    </xf>
    <xf numFmtId="43" fontId="36" fillId="0" borderId="59" xfId="1" applyFont="1" applyBorder="1" applyAlignment="1" applyProtection="1">
      <alignment horizontal="center"/>
      <protection locked="0" hidden="1"/>
    </xf>
    <xf numFmtId="43" fontId="36" fillId="0" borderId="59" xfId="1" applyFont="1" applyBorder="1" applyAlignment="1" applyProtection="1">
      <alignment horizontal="left"/>
      <protection locked="0" hidden="1"/>
    </xf>
    <xf numFmtId="0" fontId="39" fillId="0" borderId="10" xfId="0" applyFont="1" applyBorder="1" applyAlignment="1" applyProtection="1">
      <alignment horizontal="left"/>
      <protection locked="0" hidden="1"/>
    </xf>
    <xf numFmtId="43" fontId="39" fillId="0" borderId="11" xfId="1" applyFont="1" applyFill="1" applyBorder="1" applyAlignment="1" applyProtection="1">
      <alignment horizontal="right" indent="2" readingOrder="2"/>
      <protection locked="0" hidden="1"/>
    </xf>
    <xf numFmtId="41" fontId="36" fillId="0" borderId="52" xfId="1" applyNumberFormat="1" applyFont="1" applyBorder="1" applyAlignment="1" applyProtection="1">
      <alignment horizontal="center"/>
      <protection locked="0" hidden="1"/>
    </xf>
    <xf numFmtId="41" fontId="36" fillId="0" borderId="14" xfId="1" applyNumberFormat="1" applyFont="1" applyBorder="1" applyAlignment="1" applyProtection="1">
      <alignment horizontal="center"/>
      <protection locked="0" hidden="1"/>
    </xf>
    <xf numFmtId="41" fontId="36" fillId="0" borderId="15" xfId="1" applyNumberFormat="1" applyFont="1" applyBorder="1" applyAlignment="1" applyProtection="1">
      <alignment horizontal="center"/>
      <protection locked="0" hidden="1"/>
    </xf>
    <xf numFmtId="0" fontId="39" fillId="0" borderId="11" xfId="0" applyFont="1" applyFill="1" applyBorder="1" applyProtection="1">
      <protection locked="0" hidden="1"/>
    </xf>
    <xf numFmtId="0" fontId="36" fillId="0" borderId="200" xfId="0" applyFont="1" applyBorder="1" applyAlignment="1" applyProtection="1">
      <alignment horizontal="center"/>
      <protection locked="0" hidden="1"/>
    </xf>
    <xf numFmtId="43" fontId="36" fillId="0" borderId="65" xfId="1" applyFont="1" applyBorder="1" applyAlignment="1" applyProtection="1">
      <alignment horizontal="center"/>
      <protection locked="0" hidden="1"/>
    </xf>
    <xf numFmtId="41" fontId="36" fillId="0" borderId="201" xfId="1" applyNumberFormat="1" applyFont="1" applyBorder="1" applyAlignment="1" applyProtection="1">
      <alignment horizontal="center"/>
      <protection locked="0" hidden="1"/>
    </xf>
    <xf numFmtId="41" fontId="36" fillId="0" borderId="30" xfId="1" applyNumberFormat="1" applyFont="1" applyBorder="1" applyAlignment="1" applyProtection="1">
      <alignment horizontal="center"/>
      <protection locked="0" hidden="1"/>
    </xf>
    <xf numFmtId="41" fontId="36" fillId="0" borderId="207" xfId="1" applyNumberFormat="1" applyFont="1" applyBorder="1" applyAlignment="1" applyProtection="1">
      <alignment horizontal="center"/>
      <protection locked="0" hidden="1"/>
    </xf>
    <xf numFmtId="43" fontId="36" fillId="0" borderId="205" xfId="1" applyFont="1" applyFill="1" applyBorder="1" applyAlignment="1" applyProtection="1">
      <alignment horizontal="center"/>
      <protection locked="0" hidden="1"/>
    </xf>
    <xf numFmtId="41" fontId="36" fillId="0" borderId="206" xfId="1" applyNumberFormat="1" applyFont="1" applyFill="1" applyBorder="1" applyAlignment="1" applyProtection="1">
      <alignment horizontal="center"/>
      <protection locked="0" hidden="1"/>
    </xf>
    <xf numFmtId="43" fontId="36" fillId="0" borderId="65" xfId="1" applyFont="1" applyFill="1" applyBorder="1" applyAlignment="1" applyProtection="1">
      <alignment horizontal="center"/>
      <protection locked="0" hidden="1"/>
    </xf>
    <xf numFmtId="41" fontId="36" fillId="0" borderId="22" xfId="1" applyNumberFormat="1" applyFont="1" applyFill="1" applyBorder="1" applyAlignment="1" applyProtection="1">
      <alignment horizontal="center"/>
      <protection locked="0" hidden="1"/>
    </xf>
    <xf numFmtId="0" fontId="0" fillId="0" borderId="221" xfId="0" applyBorder="1" applyProtection="1">
      <protection locked="0" hidden="1"/>
    </xf>
    <xf numFmtId="0" fontId="53" fillId="6" borderId="0" xfId="0" applyFont="1" applyFill="1" applyProtection="1">
      <protection locked="0" hidden="1"/>
    </xf>
    <xf numFmtId="4" fontId="64" fillId="6" borderId="233" xfId="0" applyNumberFormat="1" applyFont="1" applyFill="1" applyBorder="1" applyAlignment="1" applyProtection="1">
      <alignment horizontal="center"/>
      <protection locked="0" hidden="1"/>
    </xf>
    <xf numFmtId="0" fontId="2" fillId="7" borderId="5" xfId="6" applyFont="1" applyBorder="1" applyProtection="1">
      <protection locked="0" hidden="1"/>
    </xf>
    <xf numFmtId="2" fontId="99" fillId="6" borderId="130" xfId="0" applyNumberFormat="1" applyFont="1" applyFill="1" applyBorder="1" applyAlignment="1" applyProtection="1">
      <alignment horizontal="center"/>
      <protection locked="0" hidden="1"/>
    </xf>
    <xf numFmtId="0" fontId="15" fillId="0" borderId="0" xfId="0" applyFont="1" applyFill="1" applyBorder="1" applyProtection="1">
      <protection locked="0" hidden="1"/>
    </xf>
    <xf numFmtId="0" fontId="0" fillId="0" borderId="0" xfId="0" applyBorder="1" applyAlignment="1" applyProtection="1">
      <alignment horizontal="left"/>
      <protection locked="0" hidden="1"/>
    </xf>
    <xf numFmtId="0" fontId="8" fillId="0" borderId="0" xfId="0" applyFont="1" applyBorder="1" applyProtection="1">
      <protection locked="0" hidden="1"/>
    </xf>
    <xf numFmtId="0" fontId="0" fillId="0" borderId="0" xfId="0" applyBorder="1" applyProtection="1">
      <protection locked="0" hidden="1"/>
    </xf>
    <xf numFmtId="0" fontId="0" fillId="0" borderId="0" xfId="0" applyFill="1" applyBorder="1" applyProtection="1">
      <protection locked="0" hidden="1"/>
    </xf>
    <xf numFmtId="0" fontId="13" fillId="0" borderId="0" xfId="0" applyFont="1" applyBorder="1" applyAlignment="1" applyProtection="1">
      <alignment horizontal="right"/>
      <protection locked="0" hidden="1"/>
    </xf>
    <xf numFmtId="0" fontId="8" fillId="0" borderId="0" xfId="0" applyFont="1" applyProtection="1">
      <protection locked="0" hidden="1"/>
    </xf>
    <xf numFmtId="0" fontId="0" fillId="8" borderId="0" xfId="0" applyFill="1" applyBorder="1" applyProtection="1">
      <protection locked="0" hidden="1"/>
    </xf>
    <xf numFmtId="0" fontId="0" fillId="0" borderId="0" xfId="0" applyBorder="1" applyAlignment="1" applyProtection="1">
      <alignment horizontal="right"/>
      <protection locked="0" hidden="1"/>
    </xf>
    <xf numFmtId="0" fontId="0" fillId="0" borderId="0" xfId="0" applyBorder="1" applyAlignment="1" applyProtection="1">
      <protection locked="0" hidden="1"/>
    </xf>
    <xf numFmtId="0" fontId="0" fillId="0" borderId="0" xfId="0" applyFill="1" applyProtection="1">
      <protection locked="0" hidden="1"/>
    </xf>
    <xf numFmtId="0" fontId="0" fillId="0" borderId="0" xfId="0" applyAlignment="1" applyProtection="1">
      <alignment horizontal="left"/>
      <protection locked="0" hidden="1"/>
    </xf>
    <xf numFmtId="0" fontId="0" fillId="0" borderId="5" xfId="0" applyBorder="1" applyProtection="1">
      <protection locked="0" hidden="1"/>
    </xf>
    <xf numFmtId="0" fontId="0" fillId="0" borderId="0" xfId="0" applyAlignment="1" applyProtection="1">
      <protection locked="0" hidden="1"/>
    </xf>
    <xf numFmtId="0" fontId="0" fillId="0" borderId="0" xfId="0" applyFill="1" applyAlignment="1" applyProtection="1">
      <alignment horizontal="left"/>
      <protection locked="0" hidden="1"/>
    </xf>
    <xf numFmtId="0" fontId="8" fillId="0" borderId="0" xfId="0" applyFont="1" applyFill="1" applyProtection="1">
      <protection locked="0" hidden="1"/>
    </xf>
    <xf numFmtId="43" fontId="0" fillId="0" borderId="0" xfId="0" applyNumberFormat="1" applyFill="1" applyProtection="1">
      <protection locked="0" hidden="1"/>
    </xf>
    <xf numFmtId="0" fontId="0" fillId="0" borderId="5" xfId="0" applyFill="1" applyBorder="1" applyProtection="1">
      <protection locked="0" hidden="1"/>
    </xf>
    <xf numFmtId="0" fontId="0" fillId="0" borderId="162" xfId="0" applyFill="1" applyBorder="1" applyProtection="1">
      <protection locked="0" hidden="1"/>
    </xf>
    <xf numFmtId="0" fontId="77" fillId="6" borderId="180" xfId="0" applyFont="1" applyFill="1" applyBorder="1" applyAlignment="1" applyProtection="1">
      <alignment horizontal="left" vertical="center"/>
      <protection locked="0" hidden="1"/>
    </xf>
    <xf numFmtId="0" fontId="77" fillId="6" borderId="168" xfId="0" applyFont="1" applyFill="1" applyBorder="1" applyAlignment="1" applyProtection="1">
      <alignment horizontal="left" vertical="center"/>
      <protection locked="0" hidden="1"/>
    </xf>
    <xf numFmtId="4" fontId="77" fillId="36" borderId="173" xfId="3" applyNumberFormat="1" applyFont="1" applyFill="1" applyBorder="1" applyAlignment="1" applyProtection="1">
      <alignment horizontal="center" vertical="center"/>
      <protection locked="0" hidden="1"/>
    </xf>
    <xf numFmtId="22" fontId="77" fillId="36" borderId="181" xfId="3" applyNumberFormat="1" applyFont="1" applyFill="1" applyBorder="1" applyAlignment="1" applyProtection="1">
      <alignment vertical="center"/>
      <protection locked="0" hidden="1"/>
    </xf>
    <xf numFmtId="22" fontId="77" fillId="36" borderId="180" xfId="3" applyNumberFormat="1" applyFont="1" applyFill="1" applyBorder="1" applyAlignment="1" applyProtection="1">
      <alignment vertical="center"/>
      <protection locked="0" hidden="1"/>
    </xf>
    <xf numFmtId="22" fontId="77" fillId="36" borderId="168" xfId="3" applyNumberFormat="1" applyFont="1" applyFill="1" applyBorder="1" applyAlignment="1" applyProtection="1">
      <alignment vertical="center"/>
      <protection locked="0" hidden="1"/>
    </xf>
    <xf numFmtId="0" fontId="0" fillId="6" borderId="190" xfId="0" applyFill="1" applyBorder="1" applyProtection="1">
      <protection locked="0" hidden="1"/>
    </xf>
    <xf numFmtId="4" fontId="77" fillId="8" borderId="171" xfId="3" applyNumberFormat="1" applyFont="1" applyFill="1" applyBorder="1" applyAlignment="1" applyProtection="1">
      <alignment horizontal="center" vertical="center"/>
      <protection locked="0" hidden="1"/>
    </xf>
    <xf numFmtId="40" fontId="0" fillId="8" borderId="176" xfId="0" applyNumberFormat="1" applyFill="1" applyBorder="1" applyAlignment="1" applyProtection="1">
      <alignment horizontal="center"/>
      <protection locked="0" hidden="1"/>
    </xf>
    <xf numFmtId="40" fontId="0" fillId="8" borderId="171" xfId="0" applyNumberFormat="1" applyFill="1" applyBorder="1" applyAlignment="1" applyProtection="1">
      <alignment horizontal="center"/>
      <protection locked="0" hidden="1"/>
    </xf>
    <xf numFmtId="43" fontId="0" fillId="0" borderId="0" xfId="0" applyNumberFormat="1" applyProtection="1">
      <protection locked="0" hidden="1"/>
    </xf>
    <xf numFmtId="0" fontId="34" fillId="0" borderId="0" xfId="0" applyFont="1" applyAlignment="1" applyProtection="1">
      <alignment horizontal="center"/>
      <protection locked="0" hidden="1"/>
    </xf>
    <xf numFmtId="0" fontId="15" fillId="0" borderId="0" xfId="0" applyFont="1" applyFill="1" applyBorder="1" applyAlignment="1" applyProtection="1">
      <protection locked="0" hidden="1"/>
    </xf>
    <xf numFmtId="0" fontId="59" fillId="0" borderId="0" xfId="0" applyFont="1" applyAlignment="1" applyProtection="1">
      <alignment horizontal="center"/>
      <protection locked="0" hidden="1"/>
    </xf>
    <xf numFmtId="0" fontId="0" fillId="0" borderId="0" xfId="0" applyFill="1" applyAlignment="1" applyProtection="1">
      <alignment wrapText="1"/>
      <protection locked="0" hidden="1"/>
    </xf>
    <xf numFmtId="0" fontId="98" fillId="0" borderId="0" xfId="0" applyFont="1" applyAlignment="1" applyProtection="1">
      <protection locked="0" hidden="1"/>
    </xf>
    <xf numFmtId="0" fontId="1" fillId="2" borderId="0" xfId="2" applyBorder="1" applyProtection="1">
      <protection hidden="1"/>
    </xf>
    <xf numFmtId="22" fontId="52" fillId="3" borderId="0" xfId="3" applyNumberFormat="1" applyFont="1" applyBorder="1" applyAlignment="1" applyProtection="1">
      <alignment vertical="center"/>
      <protection hidden="1"/>
    </xf>
    <xf numFmtId="22" fontId="52" fillId="3" borderId="122" xfId="3" applyNumberFormat="1" applyFont="1" applyBorder="1" applyAlignment="1" applyProtection="1">
      <alignment vertical="center"/>
      <protection hidden="1"/>
    </xf>
    <xf numFmtId="0" fontId="6" fillId="4" borderId="3" xfId="4" applyProtection="1">
      <protection hidden="1"/>
    </xf>
    <xf numFmtId="0" fontId="1" fillId="5" borderId="5" xfId="5" applyBorder="1" applyProtection="1">
      <protection hidden="1"/>
    </xf>
    <xf numFmtId="0" fontId="25" fillId="16" borderId="127" xfId="0" applyFont="1" applyFill="1" applyBorder="1" applyAlignment="1" applyProtection="1">
      <protection hidden="1"/>
    </xf>
    <xf numFmtId="0" fontId="7" fillId="16" borderId="0" xfId="0" applyFont="1" applyFill="1" applyBorder="1" applyAlignment="1" applyProtection="1">
      <protection hidden="1"/>
    </xf>
    <xf numFmtId="0" fontId="8" fillId="6" borderId="128" xfId="0" applyFont="1" applyFill="1" applyBorder="1" applyProtection="1">
      <protection hidden="1"/>
    </xf>
    <xf numFmtId="0" fontId="25" fillId="18" borderId="129" xfId="0" applyFont="1" applyFill="1" applyBorder="1" applyProtection="1">
      <protection hidden="1"/>
    </xf>
    <xf numFmtId="0" fontId="0" fillId="18" borderId="0" xfId="0" applyFill="1" applyBorder="1" applyProtection="1">
      <protection hidden="1"/>
    </xf>
    <xf numFmtId="0" fontId="0" fillId="6" borderId="126" xfId="0" applyFill="1" applyBorder="1" applyProtection="1">
      <protection hidden="1"/>
    </xf>
    <xf numFmtId="0" fontId="25" fillId="17" borderId="121" xfId="0" applyFont="1" applyFill="1" applyBorder="1" applyAlignment="1" applyProtection="1">
      <alignment vertical="center"/>
      <protection hidden="1"/>
    </xf>
    <xf numFmtId="0" fontId="0" fillId="7" borderId="7" xfId="6" applyFont="1" applyBorder="1" applyProtection="1">
      <protection hidden="1"/>
    </xf>
    <xf numFmtId="0" fontId="1" fillId="5" borderId="0" xfId="5" applyBorder="1" applyProtection="1">
      <protection hidden="1"/>
    </xf>
    <xf numFmtId="0" fontId="8" fillId="6" borderId="0" xfId="0" applyFont="1" applyFill="1" applyBorder="1" applyProtection="1">
      <protection hidden="1"/>
    </xf>
    <xf numFmtId="0" fontId="0" fillId="6" borderId="0" xfId="0" applyFill="1" applyBorder="1" applyProtection="1">
      <protection hidden="1"/>
    </xf>
    <xf numFmtId="0" fontId="11" fillId="7" borderId="5" xfId="6" applyFont="1" applyBorder="1" applyProtection="1">
      <protection hidden="1"/>
    </xf>
    <xf numFmtId="0" fontId="40" fillId="21" borderId="17" xfId="11" applyFont="1" applyBorder="1" applyAlignment="1" applyProtection="1">
      <alignment horizontal="center"/>
      <protection hidden="1"/>
    </xf>
    <xf numFmtId="0" fontId="41" fillId="6" borderId="0" xfId="0" applyFont="1" applyFill="1" applyBorder="1" applyAlignment="1" applyProtection="1">
      <alignment horizontal="center"/>
      <protection hidden="1"/>
    </xf>
    <xf numFmtId="0" fontId="40" fillId="29" borderId="11" xfId="14" applyFont="1" applyAlignment="1" applyProtection="1">
      <alignment horizontal="center"/>
      <protection hidden="1"/>
    </xf>
    <xf numFmtId="0" fontId="5" fillId="29" borderId="11" xfId="14" applyFont="1" applyAlignment="1" applyProtection="1">
      <alignment horizontal="center"/>
      <protection hidden="1"/>
    </xf>
    <xf numFmtId="0" fontId="40" fillId="11" borderId="12" xfId="0" applyFont="1" applyFill="1" applyBorder="1" applyAlignment="1" applyProtection="1">
      <alignment horizontal="center"/>
      <protection hidden="1"/>
    </xf>
    <xf numFmtId="0" fontId="40" fillId="11" borderId="13" xfId="0" applyFont="1" applyFill="1" applyBorder="1" applyAlignment="1" applyProtection="1">
      <alignment horizontal="center"/>
      <protection hidden="1"/>
    </xf>
    <xf numFmtId="0" fontId="40" fillId="11" borderId="71" xfId="0" applyFont="1" applyFill="1" applyBorder="1" applyAlignment="1" applyProtection="1">
      <alignment horizontal="center"/>
      <protection hidden="1"/>
    </xf>
    <xf numFmtId="0" fontId="56" fillId="11" borderId="52" xfId="0" applyFont="1" applyFill="1" applyBorder="1" applyAlignment="1" applyProtection="1">
      <alignment horizontal="center"/>
      <protection hidden="1"/>
    </xf>
    <xf numFmtId="0" fontId="40" fillId="0" borderId="14" xfId="0" applyFont="1" applyBorder="1" applyAlignment="1" applyProtection="1">
      <alignment horizontal="center"/>
      <protection hidden="1"/>
    </xf>
    <xf numFmtId="0" fontId="40" fillId="0" borderId="12" xfId="0" applyFont="1" applyBorder="1" applyAlignment="1" applyProtection="1">
      <alignment horizontal="center"/>
      <protection hidden="1"/>
    </xf>
    <xf numFmtId="0" fontId="40" fillId="0" borderId="13" xfId="0" applyFont="1" applyBorder="1" applyAlignment="1" applyProtection="1">
      <alignment horizontal="center"/>
      <protection hidden="1"/>
    </xf>
    <xf numFmtId="0" fontId="40" fillId="0" borderId="69" xfId="0" applyFont="1" applyBorder="1" applyAlignment="1" applyProtection="1">
      <alignment horizontal="center"/>
      <protection hidden="1"/>
    </xf>
    <xf numFmtId="0" fontId="40" fillId="0" borderId="52" xfId="0" applyFont="1" applyBorder="1" applyAlignment="1" applyProtection="1">
      <alignment horizontal="center"/>
      <protection hidden="1"/>
    </xf>
    <xf numFmtId="0" fontId="40" fillId="0" borderId="71" xfId="0" applyFont="1" applyBorder="1" applyAlignment="1" applyProtection="1">
      <alignment horizontal="center"/>
      <protection hidden="1"/>
    </xf>
    <xf numFmtId="0" fontId="8" fillId="7" borderId="5" xfId="6" applyFont="1" applyBorder="1" applyAlignment="1" applyProtection="1">
      <alignment horizontal="center"/>
      <protection hidden="1"/>
    </xf>
    <xf numFmtId="0" fontId="30" fillId="19" borderId="55" xfId="0" applyFont="1" applyFill="1" applyBorder="1" applyAlignment="1" applyProtection="1">
      <alignment horizontal="right"/>
      <protection hidden="1"/>
    </xf>
    <xf numFmtId="43" fontId="39" fillId="19" borderId="56" xfId="0" applyNumberFormat="1" applyFont="1" applyFill="1" applyBorder="1" applyProtection="1">
      <protection hidden="1"/>
    </xf>
    <xf numFmtId="0" fontId="31" fillId="28" borderId="19" xfId="0" applyFont="1" applyFill="1" applyBorder="1" applyAlignment="1" applyProtection="1">
      <alignment horizontal="right"/>
      <protection hidden="1"/>
    </xf>
    <xf numFmtId="43" fontId="39" fillId="28" borderId="20" xfId="1" applyFont="1" applyFill="1" applyBorder="1" applyProtection="1">
      <protection hidden="1"/>
    </xf>
    <xf numFmtId="43" fontId="0" fillId="24" borderId="15" xfId="1" quotePrefix="1" applyFont="1" applyFill="1" applyBorder="1" applyAlignment="1" applyProtection="1">
      <alignment vertical="top"/>
      <protection hidden="1"/>
    </xf>
    <xf numFmtId="43" fontId="0" fillId="24" borderId="15" xfId="1" applyFont="1" applyFill="1" applyBorder="1" applyAlignment="1" applyProtection="1">
      <alignment vertical="top"/>
      <protection hidden="1"/>
    </xf>
    <xf numFmtId="43" fontId="0" fillId="24" borderId="25" xfId="1" applyFont="1" applyFill="1" applyBorder="1" applyAlignment="1" applyProtection="1">
      <alignment vertical="top"/>
      <protection hidden="1"/>
    </xf>
    <xf numFmtId="0" fontId="0" fillId="6" borderId="0" xfId="0" applyFill="1" applyProtection="1">
      <protection hidden="1"/>
    </xf>
    <xf numFmtId="0" fontId="5" fillId="0" borderId="10" xfId="0" applyFont="1" applyBorder="1" applyAlignment="1" applyProtection="1">
      <alignment horizontal="center"/>
      <protection hidden="1"/>
    </xf>
    <xf numFmtId="41" fontId="5" fillId="0" borderId="10" xfId="1" applyNumberFormat="1" applyFont="1" applyBorder="1" applyAlignment="1" applyProtection="1">
      <alignment horizontal="center"/>
      <protection hidden="1"/>
    </xf>
    <xf numFmtId="0" fontId="15" fillId="0" borderId="11" xfId="0" applyFont="1" applyBorder="1" applyAlignment="1" applyProtection="1">
      <alignment horizontal="center"/>
      <protection hidden="1"/>
    </xf>
    <xf numFmtId="41" fontId="15" fillId="0" borderId="11" xfId="1" applyNumberFormat="1" applyFont="1" applyBorder="1" applyAlignment="1" applyProtection="1">
      <alignment horizontal="center"/>
      <protection hidden="1"/>
    </xf>
    <xf numFmtId="0" fontId="40" fillId="0" borderId="73" xfId="0" applyFont="1" applyBorder="1" applyAlignment="1" applyProtection="1">
      <alignment horizontal="center"/>
      <protection hidden="1"/>
    </xf>
    <xf numFmtId="0" fontId="40" fillId="0" borderId="57" xfId="0" applyFont="1" applyBorder="1" applyProtection="1">
      <protection hidden="1"/>
    </xf>
    <xf numFmtId="0" fontId="40" fillId="0" borderId="74" xfId="0" applyFont="1" applyBorder="1" applyAlignment="1" applyProtection="1">
      <alignment horizontal="center"/>
      <protection hidden="1"/>
    </xf>
    <xf numFmtId="0" fontId="56" fillId="0" borderId="64" xfId="0" applyFont="1" applyBorder="1" applyAlignment="1" applyProtection="1">
      <alignment horizontal="center"/>
      <protection hidden="1"/>
    </xf>
    <xf numFmtId="0" fontId="40" fillId="0" borderId="75" xfId="0" applyFont="1" applyBorder="1" applyAlignment="1" applyProtection="1">
      <alignment horizontal="center"/>
      <protection hidden="1"/>
    </xf>
    <xf numFmtId="0" fontId="40" fillId="0" borderId="57" xfId="0" applyFont="1" applyBorder="1" applyAlignment="1" applyProtection="1">
      <alignment horizontal="center"/>
      <protection hidden="1"/>
    </xf>
    <xf numFmtId="0" fontId="56" fillId="0" borderId="58" xfId="0" applyFont="1" applyBorder="1" applyAlignment="1" applyProtection="1">
      <alignment horizontal="center"/>
      <protection hidden="1"/>
    </xf>
    <xf numFmtId="0" fontId="0" fillId="7" borderId="5" xfId="6" applyFont="1" applyBorder="1" applyAlignment="1" applyProtection="1">
      <alignment horizontal="center"/>
      <protection hidden="1"/>
    </xf>
    <xf numFmtId="0" fontId="0" fillId="7" borderId="116" xfId="6" applyFont="1" applyBorder="1" applyAlignment="1" applyProtection="1">
      <alignment vertical="top"/>
      <protection hidden="1"/>
    </xf>
    <xf numFmtId="0" fontId="0" fillId="7" borderId="5" xfId="6" applyFont="1" applyBorder="1" applyProtection="1">
      <protection hidden="1"/>
    </xf>
    <xf numFmtId="0" fontId="33" fillId="9" borderId="119" xfId="0" applyFont="1" applyFill="1" applyBorder="1" applyAlignment="1" applyProtection="1">
      <alignment horizontal="right"/>
      <protection hidden="1"/>
    </xf>
    <xf numFmtId="43" fontId="39" fillId="9" borderId="53" xfId="1" applyFont="1" applyFill="1" applyBorder="1" applyAlignment="1" applyProtection="1">
      <alignment horizontal="center"/>
      <protection hidden="1"/>
    </xf>
    <xf numFmtId="0" fontId="31" fillId="10" borderId="54" xfId="0" applyFont="1" applyFill="1" applyBorder="1" applyAlignment="1" applyProtection="1">
      <alignment horizontal="right"/>
      <protection hidden="1"/>
    </xf>
    <xf numFmtId="43" fontId="56" fillId="10" borderId="54" xfId="1" applyFont="1" applyFill="1" applyBorder="1" applyAlignment="1" applyProtection="1">
      <alignment horizontal="center"/>
      <protection hidden="1"/>
    </xf>
    <xf numFmtId="43" fontId="0" fillId="11" borderId="0" xfId="1" applyFont="1" applyFill="1" applyBorder="1" applyProtection="1">
      <protection hidden="1"/>
    </xf>
    <xf numFmtId="0" fontId="0" fillId="11" borderId="0" xfId="0" applyFill="1" applyBorder="1" applyProtection="1">
      <protection hidden="1"/>
    </xf>
    <xf numFmtId="43" fontId="0" fillId="11" borderId="0" xfId="0" applyNumberFormat="1" applyFill="1" applyBorder="1" applyProtection="1">
      <protection hidden="1"/>
    </xf>
    <xf numFmtId="43" fontId="0" fillId="11" borderId="213" xfId="0" applyNumberFormat="1" applyFill="1" applyBorder="1" applyProtection="1">
      <protection hidden="1"/>
    </xf>
    <xf numFmtId="0" fontId="0" fillId="7" borderId="116" xfId="6" applyFont="1" applyBorder="1" applyProtection="1">
      <protection hidden="1"/>
    </xf>
    <xf numFmtId="0" fontId="4" fillId="30" borderId="24" xfId="0" applyFont="1" applyFill="1" applyBorder="1" applyAlignment="1" applyProtection="1">
      <alignment horizontal="right"/>
      <protection hidden="1"/>
    </xf>
    <xf numFmtId="43" fontId="34" fillId="30" borderId="24" xfId="1" applyFont="1" applyFill="1" applyBorder="1" applyAlignment="1" applyProtection="1">
      <alignment horizontal="center"/>
      <protection hidden="1"/>
    </xf>
    <xf numFmtId="0" fontId="6" fillId="12" borderId="23" xfId="0" applyFont="1" applyFill="1" applyBorder="1" applyProtection="1">
      <protection hidden="1"/>
    </xf>
    <xf numFmtId="43" fontId="34" fillId="12" borderId="23" xfId="1" applyFont="1" applyFill="1" applyBorder="1" applyAlignment="1" applyProtection="1">
      <alignment horizontal="center"/>
      <protection hidden="1"/>
    </xf>
    <xf numFmtId="40" fontId="78" fillId="23" borderId="0" xfId="0" applyNumberFormat="1" applyFont="1" applyFill="1" applyBorder="1" applyAlignment="1" applyProtection="1">
      <alignment horizontal="center"/>
      <protection hidden="1"/>
    </xf>
    <xf numFmtId="43" fontId="15" fillId="23" borderId="0" xfId="0" applyNumberFormat="1" applyFont="1" applyFill="1" applyBorder="1" applyProtection="1">
      <protection hidden="1"/>
    </xf>
    <xf numFmtId="0" fontId="15" fillId="7" borderId="5" xfId="6" applyFont="1" applyBorder="1" applyProtection="1">
      <protection hidden="1"/>
    </xf>
    <xf numFmtId="0" fontId="55" fillId="30" borderId="0" xfId="0" applyFont="1" applyFill="1" applyBorder="1" applyAlignment="1" applyProtection="1">
      <alignment horizontal="center"/>
      <protection hidden="1"/>
    </xf>
    <xf numFmtId="43" fontId="55" fillId="30" borderId="0" xfId="1" applyFont="1" applyFill="1" applyBorder="1" applyProtection="1">
      <protection hidden="1"/>
    </xf>
    <xf numFmtId="0" fontId="53" fillId="6" borderId="0" xfId="0" applyFont="1" applyFill="1" applyBorder="1" applyProtection="1">
      <protection hidden="1"/>
    </xf>
    <xf numFmtId="0" fontId="55" fillId="12" borderId="0" xfId="0" applyFont="1" applyFill="1" applyBorder="1" applyAlignment="1" applyProtection="1">
      <alignment horizontal="center"/>
      <protection hidden="1"/>
    </xf>
    <xf numFmtId="43" fontId="55" fillId="12" borderId="0" xfId="1" applyFont="1" applyFill="1" applyBorder="1" applyAlignment="1" applyProtection="1">
      <alignment horizontal="center"/>
      <protection hidden="1"/>
    </xf>
    <xf numFmtId="43" fontId="54" fillId="23" borderId="0" xfId="0" applyNumberFormat="1" applyFont="1" applyFill="1" applyBorder="1" applyProtection="1">
      <protection hidden="1"/>
    </xf>
    <xf numFmtId="43" fontId="55" fillId="23" borderId="0" xfId="0" applyNumberFormat="1" applyFont="1" applyFill="1" applyBorder="1" applyProtection="1">
      <protection hidden="1"/>
    </xf>
    <xf numFmtId="0" fontId="0" fillId="6" borderId="101" xfId="0" applyFill="1" applyBorder="1" applyProtection="1">
      <protection hidden="1"/>
    </xf>
    <xf numFmtId="0" fontId="53" fillId="26" borderId="0" xfId="0" applyFont="1" applyFill="1" applyBorder="1" applyAlignment="1" applyProtection="1">
      <alignment horizontal="left" vertical="center"/>
      <protection hidden="1"/>
    </xf>
    <xf numFmtId="167" fontId="53" fillId="26" borderId="0" xfId="0" applyNumberFormat="1" applyFont="1" applyFill="1" applyBorder="1" applyAlignment="1" applyProtection="1">
      <alignment horizontal="right" vertical="center"/>
      <protection hidden="1"/>
    </xf>
    <xf numFmtId="167" fontId="53" fillId="26" borderId="0" xfId="0" applyNumberFormat="1" applyFont="1" applyFill="1" applyAlignment="1" applyProtection="1">
      <alignment horizontal="center" vertical="center"/>
      <protection hidden="1"/>
    </xf>
    <xf numFmtId="0" fontId="53" fillId="6" borderId="132" xfId="0" applyFont="1" applyFill="1" applyBorder="1" applyProtection="1">
      <protection hidden="1"/>
    </xf>
    <xf numFmtId="0" fontId="0" fillId="6" borderId="195" xfId="0" applyFill="1" applyBorder="1" applyProtection="1">
      <protection hidden="1"/>
    </xf>
    <xf numFmtId="0" fontId="8" fillId="6" borderId="0" xfId="0" applyFont="1" applyFill="1" applyProtection="1">
      <protection hidden="1"/>
    </xf>
    <xf numFmtId="0" fontId="62" fillId="6" borderId="196" xfId="0" applyFont="1" applyFill="1" applyBorder="1" applyAlignment="1" applyProtection="1">
      <alignment horizontal="left"/>
      <protection hidden="1"/>
    </xf>
    <xf numFmtId="0" fontId="0" fillId="6" borderId="130" xfId="0" applyFill="1" applyBorder="1" applyProtection="1">
      <protection hidden="1"/>
    </xf>
    <xf numFmtId="0" fontId="0" fillId="27" borderId="0" xfId="0" applyFill="1" applyBorder="1" applyProtection="1">
      <protection hidden="1"/>
    </xf>
    <xf numFmtId="0" fontId="0" fillId="27" borderId="194" xfId="0" applyFill="1" applyBorder="1" applyProtection="1">
      <protection hidden="1"/>
    </xf>
    <xf numFmtId="0" fontId="8" fillId="27" borderId="194" xfId="0" applyFont="1" applyFill="1" applyBorder="1" applyProtection="1">
      <protection hidden="1"/>
    </xf>
    <xf numFmtId="0" fontId="0" fillId="27" borderId="0" xfId="0" applyFill="1" applyProtection="1">
      <protection hidden="1"/>
    </xf>
    <xf numFmtId="0" fontId="16" fillId="27" borderId="131" xfId="0" applyFont="1" applyFill="1" applyBorder="1" applyProtection="1">
      <protection hidden="1"/>
    </xf>
    <xf numFmtId="0" fontId="16" fillId="27" borderId="0" xfId="0" applyFont="1" applyFill="1" applyBorder="1" applyProtection="1">
      <protection hidden="1"/>
    </xf>
    <xf numFmtId="0" fontId="17" fillId="27" borderId="0" xfId="0" applyFont="1" applyFill="1" applyProtection="1">
      <protection hidden="1"/>
    </xf>
    <xf numFmtId="0" fontId="2" fillId="27" borderId="0" xfId="0" applyFont="1" applyFill="1" applyBorder="1" applyProtection="1">
      <protection hidden="1"/>
    </xf>
    <xf numFmtId="0" fontId="2" fillId="27" borderId="0" xfId="0" applyFont="1" applyFill="1" applyProtection="1">
      <protection hidden="1"/>
    </xf>
    <xf numFmtId="0" fontId="2" fillId="7" borderId="5" xfId="6" applyFont="1" applyBorder="1" applyProtection="1">
      <protection hidden="1"/>
    </xf>
    <xf numFmtId="0" fontId="48" fillId="27" borderId="0" xfId="1" applyNumberFormat="1" applyFont="1" applyFill="1" applyBorder="1" applyAlignment="1" applyProtection="1">
      <protection hidden="1"/>
    </xf>
    <xf numFmtId="0" fontId="5" fillId="7" borderId="5" xfId="6" applyFont="1" applyBorder="1" applyProtection="1">
      <protection hidden="1"/>
    </xf>
    <xf numFmtId="43" fontId="17" fillId="27" borderId="0" xfId="0" applyNumberFormat="1" applyFont="1" applyFill="1" applyBorder="1" applyAlignment="1" applyProtection="1">
      <protection hidden="1"/>
    </xf>
    <xf numFmtId="0" fontId="56" fillId="27" borderId="0" xfId="1" applyNumberFormat="1" applyFont="1" applyFill="1" applyBorder="1" applyAlignment="1" applyProtection="1">
      <protection hidden="1"/>
    </xf>
    <xf numFmtId="0" fontId="21" fillId="7" borderId="5" xfId="6" applyFont="1" applyBorder="1" applyProtection="1">
      <protection hidden="1"/>
    </xf>
    <xf numFmtId="0" fontId="8" fillId="27" borderId="0" xfId="0" applyFont="1" applyFill="1" applyBorder="1" applyProtection="1">
      <protection hidden="1"/>
    </xf>
    <xf numFmtId="0" fontId="20" fillId="27" borderId="0" xfId="0" applyFont="1" applyFill="1" applyBorder="1" applyProtection="1">
      <protection hidden="1"/>
    </xf>
    <xf numFmtId="43" fontId="15" fillId="27" borderId="0" xfId="0" applyNumberFormat="1" applyFont="1" applyFill="1" applyBorder="1" applyProtection="1">
      <protection hidden="1"/>
    </xf>
    <xf numFmtId="0" fontId="19" fillId="27" borderId="0" xfId="0" applyFont="1" applyFill="1" applyBorder="1" applyProtection="1">
      <protection hidden="1"/>
    </xf>
    <xf numFmtId="43" fontId="21" fillId="27" borderId="0" xfId="0" applyNumberFormat="1" applyFont="1" applyFill="1" applyBorder="1" applyAlignment="1" applyProtection="1">
      <alignment horizontal="center"/>
      <protection hidden="1"/>
    </xf>
    <xf numFmtId="43" fontId="21" fillId="27" borderId="0" xfId="0" applyNumberFormat="1" applyFont="1" applyFill="1" applyBorder="1" applyProtection="1">
      <protection hidden="1"/>
    </xf>
    <xf numFmtId="0" fontId="21" fillId="7" borderId="0" xfId="6" applyFont="1" applyBorder="1" applyProtection="1">
      <protection hidden="1"/>
    </xf>
    <xf numFmtId="0" fontId="1" fillId="13" borderId="0" xfId="7" applyProtection="1">
      <protection hidden="1"/>
    </xf>
    <xf numFmtId="0" fontId="0" fillId="14" borderId="0" xfId="8" applyFont="1" applyBorder="1" applyAlignment="1" applyProtection="1">
      <alignment vertical="center"/>
      <protection hidden="1"/>
    </xf>
    <xf numFmtId="22" fontId="59" fillId="14" borderId="0" xfId="8" applyNumberFormat="1" applyFont="1" applyBorder="1" applyAlignment="1" applyProtection="1">
      <alignment vertical="center"/>
      <protection hidden="1"/>
    </xf>
    <xf numFmtId="0" fontId="51" fillId="14" borderId="0" xfId="8" applyFont="1" applyAlignment="1" applyProtection="1">
      <alignment horizontal="left" vertical="top"/>
      <protection hidden="1"/>
    </xf>
    <xf numFmtId="0" fontId="1" fillId="15" borderId="0" xfId="9" applyProtection="1">
      <protection hidden="1"/>
    </xf>
    <xf numFmtId="0" fontId="1" fillId="5" borderId="120" xfId="5" applyBorder="1" applyProtection="1">
      <protection hidden="1"/>
    </xf>
    <xf numFmtId="4" fontId="80" fillId="36" borderId="163" xfId="3" applyNumberFormat="1" applyFont="1" applyFill="1" applyBorder="1" applyAlignment="1" applyProtection="1">
      <alignment horizontal="center" vertical="center"/>
      <protection hidden="1"/>
    </xf>
    <xf numFmtId="0" fontId="80" fillId="6" borderId="162" xfId="0" applyFont="1" applyFill="1" applyBorder="1" applyAlignment="1" applyProtection="1">
      <alignment horizontal="center"/>
      <protection hidden="1"/>
    </xf>
    <xf numFmtId="4" fontId="15" fillId="26" borderId="172" xfId="0" applyNumberFormat="1" applyFont="1" applyFill="1" applyBorder="1" applyAlignment="1" applyProtection="1">
      <alignment horizontal="center"/>
      <protection hidden="1"/>
    </xf>
    <xf numFmtId="40" fontId="15" fillId="26" borderId="172" xfId="0" applyNumberFormat="1" applyFont="1" applyFill="1" applyBorder="1" applyAlignment="1" applyProtection="1">
      <alignment horizontal="center" vertical="center"/>
      <protection hidden="1"/>
    </xf>
    <xf numFmtId="0" fontId="0" fillId="0" borderId="0" xfId="0" applyAlignment="1" applyProtection="1">
      <alignment horizontal="left"/>
      <protection hidden="1"/>
    </xf>
    <xf numFmtId="0" fontId="8" fillId="0" borderId="0" xfId="0" applyFont="1" applyProtection="1">
      <protection hidden="1"/>
    </xf>
    <xf numFmtId="0" fontId="0" fillId="0" borderId="0" xfId="0" applyProtection="1">
      <protection hidden="1"/>
    </xf>
    <xf numFmtId="0" fontId="0" fillId="39" borderId="0" xfId="0" applyFill="1" applyAlignment="1" applyProtection="1">
      <alignment horizontal="left"/>
      <protection hidden="1"/>
    </xf>
    <xf numFmtId="4" fontId="0" fillId="39" borderId="193" xfId="0" applyNumberFormat="1" applyFill="1" applyBorder="1" applyAlignment="1" applyProtection="1">
      <alignment horizontal="left"/>
      <protection hidden="1"/>
    </xf>
    <xf numFmtId="40" fontId="15" fillId="39" borderId="193" xfId="0" applyNumberFormat="1" applyFont="1" applyFill="1" applyBorder="1" applyAlignment="1" applyProtection="1">
      <protection hidden="1"/>
    </xf>
    <xf numFmtId="0" fontId="0" fillId="39" borderId="193" xfId="0" applyFill="1" applyBorder="1" applyAlignment="1" applyProtection="1">
      <protection hidden="1"/>
    </xf>
    <xf numFmtId="0" fontId="0" fillId="39" borderId="0" xfId="0" applyFill="1" applyProtection="1">
      <protection hidden="1"/>
    </xf>
    <xf numFmtId="40" fontId="41" fillId="39" borderId="193" xfId="0" applyNumberFormat="1" applyFont="1" applyFill="1" applyBorder="1" applyAlignment="1" applyProtection="1">
      <protection hidden="1"/>
    </xf>
    <xf numFmtId="0" fontId="13" fillId="6" borderId="0" xfId="0" applyFont="1" applyFill="1" applyBorder="1" applyAlignment="1" applyProtection="1">
      <alignment horizontal="left"/>
      <protection hidden="1"/>
    </xf>
    <xf numFmtId="40" fontId="15" fillId="6" borderId="0" xfId="0" applyNumberFormat="1" applyFont="1" applyFill="1" applyBorder="1" applyAlignment="1" applyProtection="1">
      <protection hidden="1"/>
    </xf>
    <xf numFmtId="0" fontId="15" fillId="6" borderId="0" xfId="0" applyFont="1" applyFill="1" applyAlignment="1" applyProtection="1">
      <protection hidden="1"/>
    </xf>
    <xf numFmtId="0" fontId="101" fillId="6" borderId="0" xfId="0" applyFont="1" applyFill="1" applyAlignment="1" applyProtection="1">
      <alignment horizontal="left"/>
      <protection hidden="1"/>
    </xf>
    <xf numFmtId="40" fontId="100" fillId="6" borderId="0" xfId="0" applyNumberFormat="1" applyFont="1" applyFill="1" applyBorder="1" applyAlignment="1" applyProtection="1">
      <alignment horizontal="right"/>
      <protection hidden="1"/>
    </xf>
    <xf numFmtId="0" fontId="13" fillId="6" borderId="0" xfId="0" applyFont="1" applyFill="1" applyAlignment="1" applyProtection="1">
      <alignment horizontal="left"/>
      <protection hidden="1"/>
    </xf>
    <xf numFmtId="43" fontId="15" fillId="6" borderId="0" xfId="0" applyNumberFormat="1" applyFont="1" applyFill="1" applyAlignment="1" applyProtection="1">
      <alignment horizontal="left"/>
      <protection hidden="1"/>
    </xf>
    <xf numFmtId="43" fontId="15" fillId="6" borderId="0" xfId="0" applyNumberFormat="1" applyFont="1" applyFill="1" applyAlignment="1" applyProtection="1">
      <protection hidden="1"/>
    </xf>
    <xf numFmtId="0" fontId="13" fillId="39" borderId="0" xfId="0" applyFont="1" applyFill="1" applyBorder="1" applyAlignment="1" applyProtection="1">
      <alignment horizontal="left"/>
      <protection hidden="1"/>
    </xf>
    <xf numFmtId="40" fontId="15" fillId="39" borderId="0" xfId="0" applyNumberFormat="1" applyFont="1" applyFill="1" applyBorder="1" applyAlignment="1" applyProtection="1">
      <protection hidden="1"/>
    </xf>
    <xf numFmtId="0" fontId="15" fillId="39" borderId="0" xfId="0" applyFont="1" applyFill="1" applyAlignment="1" applyProtection="1">
      <protection hidden="1"/>
    </xf>
    <xf numFmtId="0" fontId="101" fillId="39" borderId="0" xfId="0" applyFont="1" applyFill="1" applyAlignment="1" applyProtection="1">
      <alignment horizontal="left"/>
      <protection hidden="1"/>
    </xf>
    <xf numFmtId="40" fontId="100" fillId="39" borderId="0" xfId="0" applyNumberFormat="1" applyFont="1" applyFill="1" applyBorder="1" applyAlignment="1" applyProtection="1">
      <alignment horizontal="right"/>
      <protection hidden="1"/>
    </xf>
    <xf numFmtId="0" fontId="13" fillId="39" borderId="0" xfId="0" applyFont="1" applyFill="1" applyAlignment="1" applyProtection="1">
      <alignment horizontal="left"/>
      <protection hidden="1"/>
    </xf>
    <xf numFmtId="43" fontId="15" fillId="39" borderId="0" xfId="0" applyNumberFormat="1" applyFont="1" applyFill="1" applyAlignment="1" applyProtection="1">
      <alignment horizontal="center"/>
      <protection hidden="1"/>
    </xf>
    <xf numFmtId="43" fontId="15" fillId="39" borderId="0" xfId="0" applyNumberFormat="1" applyFont="1" applyFill="1" applyAlignment="1" applyProtection="1">
      <alignment horizontal="left"/>
      <protection hidden="1"/>
    </xf>
    <xf numFmtId="43" fontId="15" fillId="39" borderId="0" xfId="0" applyNumberFormat="1" applyFont="1" applyFill="1" applyAlignment="1" applyProtection="1">
      <protection hidden="1"/>
    </xf>
    <xf numFmtId="40" fontId="41" fillId="43" borderId="0" xfId="0" applyNumberFormat="1" applyFont="1" applyFill="1" applyBorder="1" applyAlignment="1" applyProtection="1">
      <alignment vertical="center"/>
      <protection hidden="1"/>
    </xf>
    <xf numFmtId="0" fontId="0" fillId="0" borderId="5" xfId="0" applyBorder="1" applyProtection="1">
      <protection hidden="1"/>
    </xf>
    <xf numFmtId="0" fontId="0" fillId="39" borderId="0" xfId="0" applyFill="1" applyBorder="1" applyProtection="1">
      <protection hidden="1"/>
    </xf>
    <xf numFmtId="0" fontId="8" fillId="39" borderId="0" xfId="0" applyFont="1" applyFill="1" applyProtection="1">
      <protection hidden="1"/>
    </xf>
    <xf numFmtId="0" fontId="15" fillId="39" borderId="0" xfId="0" applyFont="1" applyFill="1" applyAlignment="1" applyProtection="1">
      <alignment horizontal="left" vertical="center"/>
      <protection hidden="1"/>
    </xf>
    <xf numFmtId="40" fontId="0" fillId="39" borderId="0" xfId="0" applyNumberFormat="1" applyFill="1" applyBorder="1" applyAlignment="1" applyProtection="1">
      <alignment horizontal="center" vertical="center"/>
      <protection hidden="1"/>
    </xf>
    <xf numFmtId="0" fontId="13" fillId="39" borderId="0" xfId="0" applyFont="1" applyFill="1" applyBorder="1" applyAlignment="1" applyProtection="1">
      <alignment horizontal="center" vertical="center"/>
      <protection hidden="1"/>
    </xf>
    <xf numFmtId="0" fontId="0" fillId="39" borderId="0" xfId="0" applyFill="1" applyBorder="1" applyAlignment="1" applyProtection="1">
      <alignment horizontal="center" vertical="center"/>
      <protection hidden="1"/>
    </xf>
    <xf numFmtId="43" fontId="0" fillId="39" borderId="0" xfId="0" applyNumberFormat="1" applyFill="1" applyBorder="1" applyAlignment="1" applyProtection="1">
      <alignment horizontal="center" vertical="center"/>
      <protection hidden="1"/>
    </xf>
    <xf numFmtId="43" fontId="0" fillId="39" borderId="0" xfId="0" applyNumberFormat="1" applyFill="1" applyAlignment="1" applyProtection="1">
      <protection hidden="1"/>
    </xf>
    <xf numFmtId="0" fontId="0" fillId="39" borderId="0" xfId="0" applyFill="1" applyBorder="1" applyAlignment="1" applyProtection="1">
      <protection hidden="1"/>
    </xf>
    <xf numFmtId="0" fontId="0" fillId="39" borderId="0" xfId="0" applyFill="1" applyAlignment="1" applyProtection="1">
      <protection hidden="1"/>
    </xf>
    <xf numFmtId="0" fontId="8" fillId="39" borderId="0" xfId="0" applyFont="1" applyFill="1" applyBorder="1" applyProtection="1">
      <protection hidden="1"/>
    </xf>
    <xf numFmtId="43" fontId="0" fillId="39" borderId="0" xfId="0" applyNumberFormat="1" applyFill="1" applyBorder="1" applyProtection="1">
      <protection hidden="1"/>
    </xf>
    <xf numFmtId="0" fontId="8" fillId="39" borderId="0" xfId="0" applyFont="1" applyFill="1" applyBorder="1" applyAlignment="1" applyProtection="1">
      <protection hidden="1"/>
    </xf>
    <xf numFmtId="0" fontId="15" fillId="43" borderId="0" xfId="0" applyFont="1" applyFill="1" applyBorder="1" applyAlignment="1" applyProtection="1">
      <protection hidden="1"/>
    </xf>
    <xf numFmtId="167" fontId="15" fillId="43" borderId="193" xfId="0" applyNumberFormat="1" applyFont="1" applyFill="1" applyBorder="1" applyAlignment="1" applyProtection="1">
      <alignment horizontal="center" vertical="center"/>
      <protection hidden="1"/>
    </xf>
    <xf numFmtId="0" fontId="13" fillId="6" borderId="0" xfId="0" applyFont="1" applyFill="1" applyAlignment="1" applyProtection="1">
      <alignment horizontal="left"/>
      <protection hidden="1"/>
    </xf>
    <xf numFmtId="0" fontId="0" fillId="39" borderId="0" xfId="0" applyFill="1" applyAlignment="1" applyProtection="1">
      <alignment horizontal="left"/>
      <protection hidden="1"/>
    </xf>
    <xf numFmtId="0" fontId="0" fillId="0" borderId="0" xfId="0" applyAlignment="1" applyProtection="1">
      <protection locked="0" hidden="1"/>
    </xf>
    <xf numFmtId="0" fontId="53" fillId="26" borderId="0" xfId="0" applyFont="1" applyFill="1" applyBorder="1" applyAlignment="1" applyProtection="1">
      <alignment horizontal="left" vertical="center"/>
      <protection hidden="1"/>
    </xf>
    <xf numFmtId="0" fontId="0" fillId="0" borderId="0" xfId="0" applyFill="1" applyAlignment="1" applyProtection="1">
      <alignment horizontal="left"/>
      <protection locked="0" hidden="1"/>
    </xf>
    <xf numFmtId="0" fontId="59" fillId="0" borderId="0" xfId="0" applyFont="1" applyAlignment="1" applyProtection="1">
      <alignment horizontal="center"/>
      <protection locked="0" hidden="1"/>
    </xf>
    <xf numFmtId="0" fontId="56" fillId="29" borderId="11" xfId="14" applyFont="1" applyAlignment="1" applyProtection="1">
      <alignment horizontal="right"/>
      <protection locked="0" hidden="1"/>
    </xf>
    <xf numFmtId="0" fontId="8" fillId="0" borderId="37" xfId="0" applyFont="1" applyBorder="1" applyAlignment="1" applyProtection="1">
      <alignment horizontal="center"/>
      <protection locked="0" hidden="1"/>
    </xf>
    <xf numFmtId="0" fontId="40" fillId="0" borderId="12" xfId="0" applyFont="1" applyBorder="1" applyAlignment="1" applyProtection="1">
      <alignment horizontal="center"/>
      <protection locked="0" hidden="1"/>
    </xf>
    <xf numFmtId="0" fontId="40" fillId="0" borderId="13" xfId="0" applyFont="1" applyBorder="1" applyAlignment="1" applyProtection="1">
      <alignment horizontal="center"/>
      <protection locked="0" hidden="1"/>
    </xf>
    <xf numFmtId="0" fontId="40" fillId="0" borderId="12" xfId="0" applyFont="1" applyBorder="1" applyAlignment="1" applyProtection="1">
      <alignment horizontal="center" vertical="center"/>
      <protection locked="0" hidden="1"/>
    </xf>
    <xf numFmtId="0" fontId="40" fillId="0" borderId="16" xfId="0" applyFont="1" applyBorder="1" applyAlignment="1" applyProtection="1">
      <alignment horizontal="center" vertical="center"/>
      <protection locked="0" hidden="1"/>
    </xf>
    <xf numFmtId="41" fontId="40" fillId="0" borderId="12" xfId="1" applyNumberFormat="1" applyFont="1" applyBorder="1" applyAlignment="1" applyProtection="1">
      <alignment horizontal="center" vertical="center"/>
      <protection locked="0" hidden="1"/>
    </xf>
    <xf numFmtId="41" fontId="40" fillId="0" borderId="13" xfId="1" applyNumberFormat="1" applyFont="1" applyBorder="1" applyAlignment="1" applyProtection="1">
      <alignment horizontal="center"/>
      <protection locked="0" hidden="1"/>
    </xf>
    <xf numFmtId="41" fontId="40" fillId="0" borderId="16" xfId="1" applyNumberFormat="1" applyFont="1" applyBorder="1" applyAlignment="1" applyProtection="1">
      <alignment horizontal="center" vertical="center"/>
      <protection locked="0" hidden="1"/>
    </xf>
    <xf numFmtId="41" fontId="40" fillId="0" borderId="26" xfId="1" applyNumberFormat="1" applyFont="1" applyBorder="1" applyAlignment="1" applyProtection="1">
      <alignment horizontal="center"/>
      <protection locked="0" hidden="1"/>
    </xf>
    <xf numFmtId="0" fontId="40" fillId="0" borderId="26" xfId="0" applyFont="1" applyBorder="1" applyAlignment="1" applyProtection="1">
      <alignment horizontal="center"/>
      <protection locked="0" hidden="1"/>
    </xf>
    <xf numFmtId="41" fontId="41" fillId="44" borderId="26" xfId="13" applyNumberFormat="1" applyFont="1" applyFill="1" applyBorder="1" applyAlignment="1" applyProtection="1">
      <alignment horizontal="center"/>
      <protection locked="0" hidden="1"/>
    </xf>
    <xf numFmtId="41" fontId="41" fillId="25" borderId="15" xfId="13" applyNumberFormat="1" applyFont="1" applyBorder="1" applyAlignment="1" applyProtection="1">
      <alignment horizontal="center"/>
      <protection locked="0" hidden="1"/>
    </xf>
    <xf numFmtId="41" fontId="41" fillId="44" borderId="60" xfId="13" applyNumberFormat="1" applyFont="1" applyFill="1" applyBorder="1" applyAlignment="1" applyProtection="1">
      <alignment horizontal="center"/>
      <protection locked="0" hidden="1"/>
    </xf>
    <xf numFmtId="41" fontId="41" fillId="44" borderId="13" xfId="13" applyNumberFormat="1" applyFont="1" applyFill="1" applyBorder="1" applyAlignment="1" applyProtection="1">
      <alignment horizontal="center"/>
      <protection locked="0" hidden="1"/>
    </xf>
    <xf numFmtId="40" fontId="36" fillId="0" borderId="37" xfId="0" applyNumberFormat="1" applyFont="1" applyBorder="1" applyAlignment="1" applyProtection="1">
      <alignment horizontal="right"/>
      <protection locked="0" hidden="1"/>
    </xf>
    <xf numFmtId="40" fontId="36" fillId="0" borderId="37" xfId="1" applyNumberFormat="1" applyFont="1" applyBorder="1" applyAlignment="1" applyProtection="1">
      <alignment horizontal="right"/>
      <protection locked="0" hidden="1"/>
    </xf>
    <xf numFmtId="40" fontId="36" fillId="0" borderId="208" xfId="1" applyNumberFormat="1" applyFont="1" applyBorder="1" applyAlignment="1" applyProtection="1">
      <alignment horizontal="right"/>
      <protection locked="0" hidden="1"/>
    </xf>
    <xf numFmtId="40" fontId="36" fillId="0" borderId="43" xfId="1" applyNumberFormat="1" applyFont="1" applyFill="1" applyBorder="1" applyAlignment="1" applyProtection="1">
      <alignment horizontal="right"/>
      <protection locked="0" hidden="1"/>
    </xf>
    <xf numFmtId="40" fontId="36" fillId="0" borderId="39" xfId="1" applyNumberFormat="1" applyFont="1" applyFill="1" applyBorder="1" applyAlignment="1" applyProtection="1">
      <alignment horizontal="right"/>
      <protection locked="0" hidden="1"/>
    </xf>
    <xf numFmtId="0" fontId="0" fillId="0" borderId="0" xfId="0" applyBorder="1" applyAlignment="1" applyProtection="1">
      <alignment horizontal="center"/>
      <protection locked="0" hidden="1"/>
    </xf>
    <xf numFmtId="0" fontId="53" fillId="26" borderId="0" xfId="0" applyFont="1" applyFill="1" applyBorder="1" applyAlignment="1" applyProtection="1">
      <alignment horizontal="left" vertical="center"/>
      <protection hidden="1"/>
    </xf>
    <xf numFmtId="0" fontId="0" fillId="0" borderId="0" xfId="0" applyAlignment="1" applyProtection="1">
      <protection locked="0" hidden="1"/>
    </xf>
    <xf numFmtId="0" fontId="0" fillId="0" borderId="0" xfId="0" applyFill="1" applyAlignment="1" applyProtection="1">
      <alignment horizontal="left"/>
      <protection locked="0" hidden="1"/>
    </xf>
    <xf numFmtId="0" fontId="13" fillId="6" borderId="0" xfId="0" applyFont="1" applyFill="1" applyAlignment="1" applyProtection="1">
      <alignment horizontal="left"/>
      <protection hidden="1"/>
    </xf>
    <xf numFmtId="0" fontId="34" fillId="0" borderId="0" xfId="0" applyFont="1" applyAlignment="1" applyProtection="1">
      <alignment horizontal="center"/>
      <protection locked="0" hidden="1"/>
    </xf>
    <xf numFmtId="0" fontId="0" fillId="39" borderId="0" xfId="0" applyFill="1" applyAlignment="1" applyProtection="1">
      <alignment horizontal="left"/>
      <protection hidden="1"/>
    </xf>
    <xf numFmtId="8" fontId="0" fillId="39" borderId="0" xfId="0" applyNumberFormat="1" applyFill="1" applyBorder="1" applyAlignment="1" applyProtection="1">
      <protection hidden="1"/>
    </xf>
    <xf numFmtId="0" fontId="59" fillId="0" borderId="0" xfId="0" applyFont="1" applyAlignment="1" applyProtection="1">
      <alignment horizontal="center"/>
      <protection locked="0" hidden="1"/>
    </xf>
    <xf numFmtId="0" fontId="60" fillId="0" borderId="0" xfId="0" applyFont="1" applyFill="1" applyAlignment="1" applyProtection="1">
      <protection locked="0" hidden="1"/>
    </xf>
    <xf numFmtId="0" fontId="6" fillId="0" borderId="0" xfId="0" applyFont="1" applyFill="1" applyBorder="1" applyAlignment="1" applyProtection="1">
      <protection locked="0" hidden="1"/>
    </xf>
    <xf numFmtId="0" fontId="8" fillId="39" borderId="0" xfId="0" applyFont="1" applyFill="1" applyBorder="1" applyProtection="1">
      <protection locked="0" hidden="1"/>
    </xf>
    <xf numFmtId="0" fontId="0" fillId="39" borderId="0" xfId="0" applyFill="1" applyBorder="1" applyProtection="1">
      <protection locked="0" hidden="1"/>
    </xf>
    <xf numFmtId="0" fontId="65" fillId="0" borderId="0" xfId="0" applyFont="1" applyFill="1" applyBorder="1" applyAlignment="1" applyProtection="1">
      <alignment horizontal="center"/>
      <protection locked="0" hidden="1"/>
    </xf>
    <xf numFmtId="0" fontId="38" fillId="0" borderId="80" xfId="0" applyFont="1" applyFill="1" applyBorder="1" applyAlignment="1" applyProtection="1">
      <alignment horizontal="right" vertical="center"/>
      <protection locked="0" hidden="1"/>
    </xf>
    <xf numFmtId="43" fontId="38" fillId="0" borderId="10" xfId="1" applyFont="1" applyFill="1" applyBorder="1" applyAlignment="1" applyProtection="1">
      <alignment vertical="center"/>
      <protection locked="0" hidden="1"/>
    </xf>
    <xf numFmtId="0" fontId="38" fillId="0" borderId="11" xfId="0" applyFont="1" applyFill="1" applyBorder="1" applyAlignment="1" applyProtection="1">
      <alignment vertical="center"/>
      <protection locked="0" hidden="1"/>
    </xf>
    <xf numFmtId="43" fontId="38" fillId="0" borderId="11" xfId="1" applyFont="1" applyFill="1" applyBorder="1" applyAlignment="1" applyProtection="1">
      <alignment horizontal="right" vertical="center"/>
      <protection locked="0" hidden="1"/>
    </xf>
    <xf numFmtId="0" fontId="85" fillId="0" borderId="12" xfId="0" applyFont="1" applyFill="1" applyBorder="1" applyAlignment="1" applyProtection="1">
      <alignment horizontal="center" vertical="center"/>
      <protection locked="0" hidden="1"/>
    </xf>
    <xf numFmtId="0" fontId="85" fillId="0" borderId="13" xfId="0" applyFont="1" applyFill="1" applyBorder="1" applyAlignment="1" applyProtection="1">
      <alignment horizontal="center" vertical="center"/>
      <protection locked="0" hidden="1"/>
    </xf>
    <xf numFmtId="40" fontId="85" fillId="0" borderId="226" xfId="1" applyNumberFormat="1" applyFont="1" applyFill="1" applyBorder="1" applyAlignment="1" applyProtection="1">
      <alignment horizontal="center" vertical="center"/>
      <protection locked="0" hidden="1"/>
    </xf>
    <xf numFmtId="0" fontId="38" fillId="0" borderId="0" xfId="0" applyFont="1" applyFill="1" applyBorder="1" applyAlignment="1" applyProtection="1">
      <alignment horizontal="center" vertical="center"/>
      <protection locked="0" hidden="1"/>
    </xf>
    <xf numFmtId="0" fontId="15" fillId="0" borderId="0" xfId="0" applyFont="1" applyProtection="1">
      <protection locked="0" hidden="1"/>
    </xf>
    <xf numFmtId="0" fontId="38" fillId="0" borderId="81" xfId="0" applyFont="1" applyFill="1" applyBorder="1" applyAlignment="1" applyProtection="1">
      <alignment horizontal="right" vertical="center"/>
      <protection locked="0" hidden="1"/>
    </xf>
    <xf numFmtId="43" fontId="38" fillId="0" borderId="82" xfId="1" applyFont="1" applyFill="1" applyBorder="1" applyAlignment="1" applyProtection="1">
      <alignment vertical="center"/>
      <protection locked="0" hidden="1"/>
    </xf>
    <xf numFmtId="0" fontId="38" fillId="0" borderId="83" xfId="0" applyFont="1" applyFill="1" applyBorder="1" applyAlignment="1" applyProtection="1">
      <alignment vertical="center"/>
      <protection locked="0" hidden="1"/>
    </xf>
    <xf numFmtId="43" fontId="38" fillId="0" borderId="83" xfId="1" applyFont="1" applyFill="1" applyBorder="1" applyAlignment="1" applyProtection="1">
      <alignment horizontal="right" vertical="center"/>
      <protection locked="0" hidden="1"/>
    </xf>
    <xf numFmtId="0" fontId="85" fillId="0" borderId="84" xfId="0" applyFont="1" applyFill="1" applyBorder="1" applyAlignment="1" applyProtection="1">
      <alignment horizontal="center" vertical="center"/>
      <protection locked="0" hidden="1"/>
    </xf>
    <xf numFmtId="0" fontId="85" fillId="0" borderId="85" xfId="0" applyFont="1" applyFill="1" applyBorder="1" applyAlignment="1" applyProtection="1">
      <alignment horizontal="center" vertical="center"/>
      <protection locked="0" hidden="1"/>
    </xf>
    <xf numFmtId="40" fontId="85" fillId="0" borderId="227" xfId="1" applyNumberFormat="1" applyFont="1" applyFill="1" applyBorder="1" applyAlignment="1" applyProtection="1">
      <alignment horizontal="center" vertical="center"/>
      <protection locked="0" hidden="1"/>
    </xf>
    <xf numFmtId="0" fontId="0" fillId="0" borderId="0" xfId="0" applyBorder="1" applyAlignment="1" applyProtection="1">
      <alignment vertical="center"/>
      <protection locked="0" hidden="1"/>
    </xf>
    <xf numFmtId="0" fontId="0" fillId="0" borderId="87" xfId="0" applyBorder="1" applyProtection="1">
      <protection locked="0" hidden="1"/>
    </xf>
    <xf numFmtId="0" fontId="0" fillId="0" borderId="51" xfId="0" applyBorder="1" applyProtection="1">
      <protection locked="0" hidden="1"/>
    </xf>
    <xf numFmtId="0" fontId="0" fillId="0" borderId="34" xfId="0" applyBorder="1" applyProtection="1">
      <protection locked="0" hidden="1"/>
    </xf>
    <xf numFmtId="0" fontId="0" fillId="0" borderId="35" xfId="0" applyBorder="1" applyProtection="1">
      <protection locked="0" hidden="1"/>
    </xf>
    <xf numFmtId="0" fontId="0" fillId="0" borderId="35" xfId="0" applyBorder="1" applyAlignment="1" applyProtection="1">
      <protection locked="0" hidden="1"/>
    </xf>
    <xf numFmtId="0" fontId="0" fillId="0" borderId="32" xfId="0" applyBorder="1" applyProtection="1">
      <protection locked="0" hidden="1"/>
    </xf>
    <xf numFmtId="0" fontId="0" fillId="0" borderId="33" xfId="0" applyBorder="1" applyProtection="1">
      <protection locked="0" hidden="1"/>
    </xf>
    <xf numFmtId="0" fontId="0" fillId="0" borderId="8" xfId="0" applyBorder="1" applyProtection="1">
      <protection locked="0" hidden="1"/>
    </xf>
    <xf numFmtId="0" fontId="0" fillId="0" borderId="0" xfId="0" applyFill="1" applyBorder="1" applyAlignment="1" applyProtection="1">
      <protection locked="0" hidden="1"/>
    </xf>
    <xf numFmtId="0" fontId="0" fillId="0" borderId="235" xfId="0" applyBorder="1" applyProtection="1">
      <protection locked="0" hidden="1"/>
    </xf>
    <xf numFmtId="0" fontId="5" fillId="0" borderId="0" xfId="0" applyFont="1" applyFill="1" applyBorder="1" applyAlignment="1" applyProtection="1">
      <alignment vertical="center"/>
      <protection locked="0" hidden="1"/>
    </xf>
    <xf numFmtId="40" fontId="85" fillId="0" borderId="115" xfId="1" applyNumberFormat="1" applyFont="1" applyFill="1" applyBorder="1" applyAlignment="1" applyProtection="1">
      <alignment horizontal="center" vertical="center"/>
      <protection locked="0" hidden="1"/>
    </xf>
    <xf numFmtId="0" fontId="38" fillId="0" borderId="90" xfId="0" applyFont="1" applyFill="1" applyBorder="1" applyAlignment="1" applyProtection="1">
      <alignment horizontal="center" vertical="center"/>
      <protection locked="0" hidden="1"/>
    </xf>
    <xf numFmtId="0" fontId="38" fillId="0" borderId="159" xfId="0" applyFont="1" applyFill="1" applyBorder="1" applyAlignment="1" applyProtection="1">
      <alignment horizontal="center" vertical="center"/>
      <protection locked="0" hidden="1"/>
    </xf>
    <xf numFmtId="0" fontId="0" fillId="0" borderId="88" xfId="0" applyBorder="1" applyProtection="1">
      <protection locked="0" hidden="1"/>
    </xf>
    <xf numFmtId="0" fontId="0" fillId="0" borderId="77" xfId="0" applyBorder="1" applyProtection="1">
      <protection locked="0" hidden="1"/>
    </xf>
    <xf numFmtId="0" fontId="0" fillId="0" borderId="134" xfId="0" applyFill="1" applyBorder="1" applyProtection="1">
      <protection locked="0" hidden="1"/>
    </xf>
    <xf numFmtId="0" fontId="8" fillId="0" borderId="134" xfId="0" applyFont="1" applyFill="1" applyBorder="1" applyProtection="1">
      <protection locked="0" hidden="1"/>
    </xf>
    <xf numFmtId="0" fontId="8" fillId="0" borderId="0" xfId="0" applyFont="1" applyFill="1" applyBorder="1" applyProtection="1">
      <protection locked="0" hidden="1"/>
    </xf>
    <xf numFmtId="169" fontId="38" fillId="0" borderId="112" xfId="1" applyNumberFormat="1" applyFont="1" applyFill="1" applyBorder="1" applyAlignment="1" applyProtection="1">
      <alignment vertical="center"/>
      <protection locked="0" hidden="1"/>
    </xf>
    <xf numFmtId="169" fontId="38" fillId="0" borderId="113" xfId="1" applyNumberFormat="1" applyFont="1" applyFill="1" applyBorder="1" applyAlignment="1" applyProtection="1">
      <alignment vertical="center"/>
      <protection locked="0" hidden="1"/>
    </xf>
    <xf numFmtId="169" fontId="38" fillId="39" borderId="90" xfId="0" applyNumberFormat="1" applyFont="1" applyFill="1" applyBorder="1" applyAlignment="1" applyProtection="1">
      <alignment horizontal="center" vertical="center"/>
      <protection locked="0" hidden="1"/>
    </xf>
    <xf numFmtId="0" fontId="0" fillId="0" borderId="79" xfId="0" applyBorder="1" applyProtection="1">
      <protection locked="0" hidden="1"/>
    </xf>
    <xf numFmtId="0" fontId="0" fillId="0" borderId="0" xfId="0" applyBorder="1" applyProtection="1">
      <protection locked="0" hidden="1"/>
    </xf>
    <xf numFmtId="0" fontId="0" fillId="0" borderId="2" xfId="0" applyBorder="1" applyProtection="1">
      <protection locked="0" hidden="1"/>
    </xf>
    <xf numFmtId="0" fontId="64" fillId="0" borderId="0" xfId="0" applyFont="1" applyFill="1" applyBorder="1" applyProtection="1">
      <protection locked="0" hidden="1"/>
    </xf>
    <xf numFmtId="0" fontId="87" fillId="0" borderId="0" xfId="0" applyFont="1" applyFill="1" applyBorder="1" applyAlignment="1" applyProtection="1">
      <alignment horizontal="center"/>
      <protection locked="0" hidden="1"/>
    </xf>
    <xf numFmtId="40" fontId="89" fillId="0" borderId="0" xfId="0" applyNumberFormat="1" applyFont="1" applyFill="1" applyBorder="1" applyAlignment="1" applyProtection="1">
      <alignment horizontal="center" vertical="center"/>
      <protection locked="0" hidden="1"/>
    </xf>
    <xf numFmtId="40" fontId="89" fillId="0" borderId="0" xfId="0" applyNumberFormat="1" applyFont="1" applyFill="1" applyBorder="1" applyAlignment="1" applyProtection="1">
      <alignment vertical="center"/>
      <protection locked="0" hidden="1"/>
    </xf>
    <xf numFmtId="40" fontId="65" fillId="0" borderId="0" xfId="0" applyNumberFormat="1" applyFont="1" applyFill="1" applyBorder="1" applyAlignment="1" applyProtection="1">
      <alignment horizontal="center" vertical="center"/>
      <protection locked="0" hidden="1"/>
    </xf>
    <xf numFmtId="167" fontId="90" fillId="0" borderId="0" xfId="0" applyNumberFormat="1" applyFont="1" applyFill="1" applyBorder="1" applyAlignment="1" applyProtection="1">
      <alignment horizontal="center" vertical="center"/>
      <protection locked="0" hidden="1"/>
    </xf>
    <xf numFmtId="0" fontId="90" fillId="0" borderId="0" xfId="0" applyFont="1" applyFill="1" applyBorder="1" applyAlignment="1" applyProtection="1">
      <alignment horizontal="center" vertical="center"/>
      <protection locked="0" hidden="1"/>
    </xf>
    <xf numFmtId="0" fontId="6" fillId="39" borderId="0" xfId="0" applyFont="1" applyFill="1" applyBorder="1" applyAlignment="1" applyProtection="1">
      <alignment vertical="center"/>
      <protection hidden="1"/>
    </xf>
    <xf numFmtId="0" fontId="65" fillId="9" borderId="80" xfId="0" applyFont="1" applyFill="1" applyBorder="1" applyAlignment="1" applyProtection="1">
      <alignment horizontal="center"/>
      <protection hidden="1"/>
    </xf>
    <xf numFmtId="41" fontId="65" fillId="9" borderId="10" xfId="1" applyNumberFormat="1" applyFont="1" applyFill="1" applyBorder="1" applyAlignment="1" applyProtection="1">
      <alignment horizontal="center"/>
      <protection hidden="1"/>
    </xf>
    <xf numFmtId="0" fontId="82" fillId="41" borderId="11" xfId="0" applyFont="1" applyFill="1" applyBorder="1" applyAlignment="1" applyProtection="1">
      <alignment horizontal="center" vertical="center"/>
      <protection hidden="1"/>
    </xf>
    <xf numFmtId="41" fontId="82" fillId="41" borderId="11" xfId="1" applyNumberFormat="1" applyFont="1" applyFill="1" applyBorder="1" applyAlignment="1" applyProtection="1">
      <alignment horizontal="center" vertical="center"/>
      <protection hidden="1"/>
    </xf>
    <xf numFmtId="0" fontId="84" fillId="24" borderId="12" xfId="0" applyFont="1" applyFill="1" applyBorder="1" applyAlignment="1" applyProtection="1">
      <alignment horizontal="center" vertical="center"/>
      <protection hidden="1"/>
    </xf>
    <xf numFmtId="0" fontId="84" fillId="24" borderId="13" xfId="0" applyFont="1" applyFill="1" applyBorder="1" applyAlignment="1" applyProtection="1">
      <alignment horizontal="center" vertical="center"/>
      <protection hidden="1"/>
    </xf>
    <xf numFmtId="0" fontId="84" fillId="24" borderId="226" xfId="0" applyFont="1" applyFill="1" applyBorder="1" applyAlignment="1" applyProtection="1">
      <alignment horizontal="center" vertical="center"/>
      <protection hidden="1"/>
    </xf>
    <xf numFmtId="0" fontId="38" fillId="9" borderId="93" xfId="0" applyFont="1" applyFill="1" applyBorder="1" applyAlignment="1" applyProtection="1">
      <alignment horizontal="center" vertical="center"/>
      <protection hidden="1"/>
    </xf>
    <xf numFmtId="43" fontId="38" fillId="9" borderId="94" xfId="1" applyFont="1" applyFill="1" applyBorder="1" applyAlignment="1" applyProtection="1">
      <alignment vertical="center"/>
      <protection hidden="1"/>
    </xf>
    <xf numFmtId="0" fontId="38" fillId="41" borderId="95" xfId="0" applyFont="1" applyFill="1" applyBorder="1" applyAlignment="1" applyProtection="1">
      <alignment horizontal="center" vertical="center"/>
      <protection hidden="1"/>
    </xf>
    <xf numFmtId="43" fontId="38" fillId="41" borderId="95" xfId="1" applyFont="1" applyFill="1" applyBorder="1" applyAlignment="1" applyProtection="1">
      <alignment horizontal="right" vertical="center"/>
      <protection hidden="1"/>
    </xf>
    <xf numFmtId="40" fontId="85" fillId="24" borderId="98" xfId="1" applyNumberFormat="1" applyFont="1" applyFill="1" applyBorder="1" applyAlignment="1" applyProtection="1">
      <alignment horizontal="center" vertical="center"/>
      <protection hidden="1"/>
    </xf>
    <xf numFmtId="0" fontId="0" fillId="39" borderId="86" xfId="0" applyFill="1" applyBorder="1" applyProtection="1">
      <protection hidden="1"/>
    </xf>
    <xf numFmtId="0" fontId="0" fillId="39" borderId="78" xfId="0" applyFill="1" applyBorder="1" applyProtection="1">
      <protection hidden="1"/>
    </xf>
    <xf numFmtId="0" fontId="0" fillId="39" borderId="79" xfId="0" applyFill="1" applyBorder="1" applyProtection="1">
      <protection hidden="1"/>
    </xf>
    <xf numFmtId="167" fontId="41" fillId="6" borderId="77" xfId="0" applyNumberFormat="1" applyFont="1" applyFill="1" applyBorder="1" applyAlignment="1" applyProtection="1">
      <alignment vertical="center"/>
      <protection hidden="1"/>
    </xf>
    <xf numFmtId="167" fontId="71" fillId="35" borderId="77" xfId="0" applyNumberFormat="1" applyFont="1" applyFill="1" applyBorder="1" applyAlignment="1" applyProtection="1">
      <alignment vertical="center"/>
      <protection hidden="1"/>
    </xf>
    <xf numFmtId="8" fontId="71" fillId="27" borderId="92" xfId="0" applyNumberFormat="1" applyFont="1" applyFill="1" applyBorder="1" applyAlignment="1" applyProtection="1">
      <alignment vertical="center"/>
      <protection hidden="1"/>
    </xf>
    <xf numFmtId="0" fontId="0" fillId="26" borderId="36" xfId="0" applyFill="1" applyBorder="1" applyAlignment="1" applyProtection="1">
      <alignment vertical="center"/>
      <protection hidden="1"/>
    </xf>
    <xf numFmtId="0" fontId="107" fillId="9" borderId="39" xfId="0" applyFont="1" applyFill="1" applyBorder="1" applyProtection="1">
      <protection hidden="1"/>
    </xf>
    <xf numFmtId="0" fontId="0" fillId="31" borderId="37" xfId="0" applyFill="1" applyBorder="1" applyAlignment="1" applyProtection="1">
      <alignment horizontal="center" vertical="center"/>
      <protection hidden="1"/>
    </xf>
    <xf numFmtId="0" fontId="0" fillId="23" borderId="37" xfId="0" applyFill="1" applyBorder="1" applyAlignment="1" applyProtection="1">
      <alignment horizontal="center" vertical="center"/>
      <protection hidden="1"/>
    </xf>
    <xf numFmtId="0" fontId="0" fillId="26" borderId="44" xfId="0" applyFill="1" applyBorder="1" applyAlignment="1" applyProtection="1">
      <alignment horizontal="center" vertical="center"/>
      <protection hidden="1"/>
    </xf>
    <xf numFmtId="0" fontId="6" fillId="6" borderId="0" xfId="0" applyFont="1" applyFill="1" applyBorder="1" applyAlignment="1" applyProtection="1">
      <alignment vertical="center"/>
      <protection hidden="1"/>
    </xf>
    <xf numFmtId="0" fontId="0" fillId="24" borderId="88" xfId="0" applyFill="1" applyBorder="1" applyProtection="1">
      <protection hidden="1"/>
    </xf>
    <xf numFmtId="0" fontId="0" fillId="24" borderId="99" xfId="0" applyFill="1" applyBorder="1" applyProtection="1">
      <protection hidden="1"/>
    </xf>
    <xf numFmtId="0" fontId="84" fillId="24" borderId="115" xfId="0" applyFont="1" applyFill="1" applyBorder="1" applyAlignment="1" applyProtection="1">
      <alignment horizontal="center" vertical="center"/>
      <protection hidden="1"/>
    </xf>
    <xf numFmtId="0" fontId="65" fillId="24" borderId="90" xfId="0" applyFont="1" applyFill="1" applyBorder="1" applyAlignment="1" applyProtection="1">
      <alignment horizontal="center"/>
      <protection hidden="1"/>
    </xf>
    <xf numFmtId="0" fontId="0" fillId="0" borderId="92" xfId="0" applyBorder="1" applyProtection="1">
      <protection hidden="1"/>
    </xf>
    <xf numFmtId="0" fontId="0" fillId="0" borderId="78" xfId="0" applyBorder="1" applyProtection="1">
      <protection hidden="1"/>
    </xf>
    <xf numFmtId="40" fontId="0" fillId="0" borderId="0" xfId="0" applyNumberFormat="1" applyProtection="1">
      <protection hidden="1"/>
    </xf>
    <xf numFmtId="0" fontId="0" fillId="0" borderId="0" xfId="0" applyBorder="1" applyProtection="1">
      <protection hidden="1"/>
    </xf>
    <xf numFmtId="0" fontId="0" fillId="0" borderId="88" xfId="0" applyBorder="1" applyProtection="1">
      <protection hidden="1"/>
    </xf>
    <xf numFmtId="167" fontId="15" fillId="6" borderId="78" xfId="0" applyNumberFormat="1" applyFont="1" applyFill="1" applyBorder="1" applyAlignment="1" applyProtection="1">
      <alignment horizontal="center" vertical="center"/>
      <protection hidden="1"/>
    </xf>
    <xf numFmtId="0" fontId="0" fillId="0" borderId="87" xfId="0" applyBorder="1" applyProtection="1">
      <protection hidden="1"/>
    </xf>
    <xf numFmtId="0" fontId="0" fillId="0" borderId="77" xfId="0" applyBorder="1" applyProtection="1">
      <protection hidden="1"/>
    </xf>
    <xf numFmtId="41" fontId="65" fillId="9" borderId="111" xfId="1" applyNumberFormat="1" applyFont="1" applyFill="1" applyBorder="1" applyAlignment="1" applyProtection="1">
      <alignment horizontal="center"/>
      <protection hidden="1"/>
    </xf>
    <xf numFmtId="169" fontId="106" fillId="26" borderId="225" xfId="0" applyNumberFormat="1" applyFont="1" applyFill="1" applyBorder="1" applyAlignment="1" applyProtection="1">
      <alignment horizontal="center" vertical="center"/>
      <protection hidden="1"/>
    </xf>
    <xf numFmtId="0" fontId="8" fillId="0" borderId="87" xfId="0" applyFont="1" applyFill="1" applyBorder="1" applyProtection="1">
      <protection hidden="1"/>
    </xf>
    <xf numFmtId="169" fontId="83" fillId="35" borderId="114" xfId="0" applyNumberFormat="1" applyFont="1" applyFill="1" applyBorder="1" applyAlignment="1" applyProtection="1">
      <alignment horizontal="center" vertical="center"/>
      <protection hidden="1"/>
    </xf>
    <xf numFmtId="169" fontId="82" fillId="33" borderId="110" xfId="0" applyNumberFormat="1" applyFont="1" applyFill="1" applyBorder="1" applyAlignment="1" applyProtection="1">
      <alignment vertical="center"/>
      <protection hidden="1"/>
    </xf>
    <xf numFmtId="169" fontId="106" fillId="19" borderId="90" xfId="0" applyNumberFormat="1" applyFont="1" applyFill="1" applyBorder="1" applyAlignment="1" applyProtection="1">
      <alignment vertical="center"/>
      <protection hidden="1"/>
    </xf>
    <xf numFmtId="0" fontId="15" fillId="39" borderId="90" xfId="0" applyFont="1" applyFill="1" applyBorder="1" applyAlignment="1" applyProtection="1">
      <alignment horizontal="center" vertical="center"/>
      <protection hidden="1"/>
    </xf>
    <xf numFmtId="0" fontId="0" fillId="19" borderId="86" xfId="0" applyFill="1" applyBorder="1" applyProtection="1">
      <protection hidden="1"/>
    </xf>
    <xf numFmtId="0" fontId="0" fillId="19" borderId="145" xfId="0" applyFill="1" applyBorder="1" applyAlignment="1" applyProtection="1">
      <alignment wrapText="1"/>
      <protection hidden="1"/>
    </xf>
    <xf numFmtId="0" fontId="0" fillId="12" borderId="78" xfId="0" applyFill="1" applyBorder="1" applyProtection="1">
      <protection hidden="1"/>
    </xf>
    <xf numFmtId="0" fontId="0" fillId="12" borderId="145" xfId="0" applyFill="1" applyBorder="1" applyProtection="1">
      <protection hidden="1"/>
    </xf>
    <xf numFmtId="0" fontId="64" fillId="12" borderId="78" xfId="0" applyFont="1" applyFill="1" applyBorder="1" applyProtection="1">
      <protection hidden="1"/>
    </xf>
    <xf numFmtId="0" fontId="64" fillId="12" borderId="146" xfId="0" applyFont="1" applyFill="1" applyBorder="1" applyProtection="1">
      <protection hidden="1"/>
    </xf>
    <xf numFmtId="0" fontId="0" fillId="24" borderId="78" xfId="0" applyFill="1" applyBorder="1" applyProtection="1">
      <protection hidden="1"/>
    </xf>
    <xf numFmtId="0" fontId="64" fillId="24" borderId="147" xfId="0" applyFont="1" applyFill="1" applyBorder="1" applyProtection="1">
      <protection hidden="1"/>
    </xf>
    <xf numFmtId="0" fontId="64" fillId="24" borderId="79" xfId="0" applyFont="1" applyFill="1" applyBorder="1" applyProtection="1">
      <protection hidden="1"/>
    </xf>
    <xf numFmtId="8" fontId="38" fillId="32" borderId="91" xfId="0" applyNumberFormat="1" applyFont="1" applyFill="1" applyBorder="1" applyAlignment="1" applyProtection="1">
      <alignment vertical="center"/>
      <protection hidden="1"/>
    </xf>
    <xf numFmtId="8" fontId="38" fillId="42" borderId="154" xfId="0" applyNumberFormat="1" applyFont="1" applyFill="1" applyBorder="1" applyAlignment="1" applyProtection="1">
      <alignment vertical="center"/>
      <protection hidden="1"/>
    </xf>
    <xf numFmtId="8" fontId="38" fillId="23" borderId="77" xfId="0" applyNumberFormat="1" applyFont="1" applyFill="1" applyBorder="1" applyAlignment="1" applyProtection="1">
      <alignment vertical="center"/>
      <protection hidden="1"/>
    </xf>
    <xf numFmtId="40" fontId="38" fillId="23" borderId="155" xfId="0" applyNumberFormat="1" applyFont="1" applyFill="1" applyBorder="1" applyAlignment="1" applyProtection="1">
      <alignment vertical="center"/>
      <protection hidden="1"/>
    </xf>
    <xf numFmtId="40" fontId="89" fillId="45" borderId="4" xfId="0" applyNumberFormat="1" applyFont="1" applyFill="1" applyBorder="1" applyAlignment="1" applyProtection="1">
      <alignment horizontal="right" vertical="center"/>
      <protection hidden="1"/>
    </xf>
    <xf numFmtId="40" fontId="89" fillId="45" borderId="4" xfId="0" applyNumberFormat="1" applyFont="1" applyFill="1" applyBorder="1" applyAlignment="1" applyProtection="1">
      <alignment vertical="center"/>
      <protection hidden="1"/>
    </xf>
    <xf numFmtId="0" fontId="53" fillId="26" borderId="0" xfId="0" applyFont="1" applyFill="1" applyBorder="1" applyAlignment="1" applyProtection="1">
      <alignment horizontal="left" vertical="center"/>
      <protection hidden="1"/>
    </xf>
    <xf numFmtId="0" fontId="0" fillId="0" borderId="0" xfId="0" applyAlignment="1" applyProtection="1">
      <protection locked="0" hidden="1"/>
    </xf>
    <xf numFmtId="0" fontId="0" fillId="0" borderId="0" xfId="0" applyFill="1" applyAlignment="1" applyProtection="1">
      <alignment horizontal="left"/>
      <protection locked="0" hidden="1"/>
    </xf>
    <xf numFmtId="0" fontId="13" fillId="6" borderId="0" xfId="0" applyFont="1" applyFill="1" applyAlignment="1" applyProtection="1">
      <alignment horizontal="left"/>
      <protection hidden="1"/>
    </xf>
    <xf numFmtId="0" fontId="34" fillId="0" borderId="0" xfId="0" applyFont="1" applyAlignment="1" applyProtection="1">
      <alignment horizontal="center"/>
      <protection locked="0" hidden="1"/>
    </xf>
    <xf numFmtId="0" fontId="0" fillId="39" borderId="0" xfId="0" applyFill="1" applyAlignment="1" applyProtection="1">
      <alignment horizontal="left"/>
      <protection hidden="1"/>
    </xf>
    <xf numFmtId="0" fontId="59" fillId="0" borderId="0" xfId="0" applyFont="1" applyAlignment="1" applyProtection="1">
      <alignment horizontal="center"/>
      <protection locked="0" hidden="1"/>
    </xf>
    <xf numFmtId="0" fontId="0" fillId="0" borderId="0" xfId="0" applyBorder="1" applyProtection="1">
      <protection locked="0" hidden="1"/>
    </xf>
    <xf numFmtId="0" fontId="8" fillId="39" borderId="238" xfId="0" applyFont="1" applyFill="1" applyBorder="1" applyAlignment="1" applyProtection="1">
      <alignment vertical="center"/>
      <protection hidden="1"/>
    </xf>
    <xf numFmtId="0" fontId="0" fillId="39" borderId="239" xfId="0" applyFill="1" applyBorder="1" applyAlignment="1" applyProtection="1">
      <alignment vertical="center"/>
      <protection hidden="1"/>
    </xf>
    <xf numFmtId="0" fontId="0" fillId="6" borderId="229" xfId="0" applyFill="1" applyBorder="1" applyProtection="1">
      <protection locked="0" hidden="1"/>
    </xf>
    <xf numFmtId="2" fontId="99" fillId="26" borderId="0" xfId="0" applyNumberFormat="1" applyFont="1" applyFill="1" applyBorder="1" applyAlignment="1" applyProtection="1">
      <alignment horizontal="center"/>
      <protection locked="0" hidden="1"/>
    </xf>
    <xf numFmtId="0" fontId="40" fillId="44" borderId="12" xfId="13" applyFont="1" applyFill="1" applyBorder="1" applyProtection="1">
      <protection locked="0" hidden="1"/>
    </xf>
    <xf numFmtId="43" fontId="40" fillId="44" borderId="68" xfId="15" applyNumberFormat="1" applyFont="1" applyFill="1" applyBorder="1" applyAlignment="1" applyProtection="1">
      <alignment horizontal="center" vertical="top"/>
      <protection locked="0" hidden="1"/>
    </xf>
    <xf numFmtId="0" fontId="40" fillId="44" borderId="16" xfId="13" applyFont="1" applyFill="1" applyBorder="1" applyProtection="1">
      <protection locked="0" hidden="1"/>
    </xf>
    <xf numFmtId="0" fontId="110" fillId="0" borderId="0" xfId="0" applyFont="1" applyProtection="1">
      <protection locked="0" hidden="1"/>
    </xf>
    <xf numFmtId="0" fontId="0" fillId="0" borderId="0" xfId="0" applyBorder="1" applyProtection="1">
      <protection locked="0" hidden="1"/>
    </xf>
    <xf numFmtId="0" fontId="19" fillId="0" borderId="0" xfId="0" applyFont="1" applyFill="1" applyAlignment="1" applyProtection="1">
      <alignment horizontal="center"/>
      <protection locked="0" hidden="1"/>
    </xf>
    <xf numFmtId="0" fontId="0" fillId="0" borderId="0" xfId="0" applyBorder="1" applyProtection="1">
      <protection locked="0" hidden="1"/>
    </xf>
    <xf numFmtId="0" fontId="19" fillId="0" borderId="0" xfId="0" applyFont="1" applyFill="1" applyAlignment="1" applyProtection="1">
      <alignment vertical="top"/>
      <protection hidden="1"/>
    </xf>
    <xf numFmtId="4" fontId="0" fillId="39" borderId="0" xfId="0" applyNumberFormat="1" applyFill="1" applyBorder="1" applyAlignment="1" applyProtection="1">
      <alignment horizontal="left"/>
      <protection hidden="1"/>
    </xf>
    <xf numFmtId="0" fontId="0" fillId="0" borderId="240" xfId="0" applyBorder="1" applyProtection="1">
      <protection locked="0" hidden="1"/>
    </xf>
    <xf numFmtId="40" fontId="41" fillId="43" borderId="0" xfId="0" applyNumberFormat="1" applyFont="1" applyFill="1" applyBorder="1" applyAlignment="1" applyProtection="1">
      <alignment horizontal="right" vertical="center"/>
      <protection hidden="1"/>
    </xf>
    <xf numFmtId="0" fontId="0" fillId="0" borderId="0" xfId="0" applyAlignment="1" applyProtection="1">
      <alignment horizontal="center"/>
      <protection locked="0" hidden="1"/>
    </xf>
    <xf numFmtId="8" fontId="0" fillId="39" borderId="0" xfId="0" applyNumberFormat="1" applyFill="1" applyBorder="1" applyAlignment="1" applyProtection="1">
      <protection hidden="1"/>
    </xf>
    <xf numFmtId="0" fontId="114" fillId="39" borderId="0" xfId="0" applyFont="1" applyFill="1" applyProtection="1">
      <protection hidden="1"/>
    </xf>
    <xf numFmtId="8" fontId="115" fillId="39" borderId="0" xfId="0" applyNumberFormat="1" applyFont="1" applyFill="1" applyBorder="1" applyAlignment="1" applyProtection="1">
      <protection hidden="1"/>
    </xf>
    <xf numFmtId="0" fontId="115" fillId="39" borderId="0" xfId="0" applyFont="1" applyFill="1" applyAlignment="1" applyProtection="1">
      <protection hidden="1"/>
    </xf>
    <xf numFmtId="0" fontId="0" fillId="39" borderId="0" xfId="0" applyFill="1" applyAlignment="1" applyProtection="1">
      <alignment horizontal="left"/>
      <protection hidden="1"/>
    </xf>
    <xf numFmtId="0" fontId="0" fillId="39" borderId="0" xfId="0" applyFill="1" applyBorder="1" applyAlignment="1" applyProtection="1">
      <alignment horizontal="center"/>
      <protection hidden="1"/>
    </xf>
    <xf numFmtId="0" fontId="41" fillId="43" borderId="0" xfId="0" applyFont="1" applyFill="1" applyBorder="1" applyAlignment="1" applyProtection="1">
      <alignment vertical="center"/>
      <protection hidden="1"/>
    </xf>
    <xf numFmtId="40" fontId="41" fillId="43" borderId="0" xfId="0" applyNumberFormat="1" applyFont="1" applyFill="1" applyBorder="1" applyAlignment="1" applyProtection="1">
      <alignment horizontal="center" vertical="center"/>
      <protection hidden="1"/>
    </xf>
    <xf numFmtId="40" fontId="36" fillId="0" borderId="71" xfId="1" applyNumberFormat="1" applyFont="1" applyBorder="1" applyAlignment="1" applyProtection="1">
      <alignment horizontal="right"/>
      <protection locked="0" hidden="1"/>
    </xf>
    <xf numFmtId="40" fontId="36" fillId="0" borderId="70" xfId="1" applyNumberFormat="1" applyFont="1" applyBorder="1" applyAlignment="1" applyProtection="1">
      <alignment horizontal="right"/>
      <protection locked="0" hidden="1"/>
    </xf>
    <xf numFmtId="43" fontId="36" fillId="0" borderId="71" xfId="1" applyFont="1" applyBorder="1" applyAlignment="1" applyProtection="1">
      <alignment horizontal="center"/>
      <protection locked="0" hidden="1"/>
    </xf>
    <xf numFmtId="43" fontId="36" fillId="0" borderId="74" xfId="1" applyFont="1" applyBorder="1" applyAlignment="1" applyProtection="1">
      <alignment horizontal="center"/>
      <protection locked="0" hidden="1"/>
    </xf>
    <xf numFmtId="40" fontId="0" fillId="8" borderId="173" xfId="0" applyNumberFormat="1" applyFill="1" applyBorder="1" applyAlignment="1" applyProtection="1">
      <alignment horizontal="center"/>
      <protection locked="0" hidden="1"/>
    </xf>
    <xf numFmtId="0" fontId="0" fillId="0" borderId="252" xfId="0" applyBorder="1" applyProtection="1">
      <protection locked="0" hidden="1"/>
    </xf>
    <xf numFmtId="22" fontId="77" fillId="36" borderId="252" xfId="3" applyNumberFormat="1" applyFont="1" applyFill="1" applyBorder="1" applyAlignment="1" applyProtection="1">
      <alignment vertical="center"/>
      <protection locked="0" hidden="1"/>
    </xf>
    <xf numFmtId="22" fontId="77" fillId="36" borderId="0" xfId="3" applyNumberFormat="1" applyFont="1" applyFill="1" applyBorder="1" applyAlignment="1" applyProtection="1">
      <alignment vertical="center"/>
      <protection locked="0" hidden="1"/>
    </xf>
    <xf numFmtId="22" fontId="77" fillId="36" borderId="183" xfId="3" applyNumberFormat="1" applyFont="1" applyFill="1" applyBorder="1" applyAlignment="1" applyProtection="1">
      <alignment vertical="center"/>
      <protection locked="0" hidden="1"/>
    </xf>
    <xf numFmtId="4" fontId="77" fillId="36" borderId="187" xfId="3" applyNumberFormat="1" applyFont="1" applyFill="1" applyBorder="1" applyAlignment="1" applyProtection="1">
      <alignment horizontal="center" vertical="center"/>
      <protection locked="0" hidden="1"/>
    </xf>
    <xf numFmtId="4" fontId="77" fillId="8" borderId="173" xfId="3" applyNumberFormat="1" applyFont="1" applyFill="1" applyBorder="1" applyAlignment="1" applyProtection="1">
      <alignment horizontal="center" vertical="center"/>
      <protection locked="0" hidden="1"/>
    </xf>
    <xf numFmtId="0" fontId="77" fillId="6" borderId="0" xfId="0" applyFont="1" applyFill="1" applyBorder="1" applyAlignment="1" applyProtection="1">
      <alignment horizontal="left" vertical="center"/>
      <protection locked="0" hidden="1"/>
    </xf>
    <xf numFmtId="0" fontId="77" fillId="6" borderId="183" xfId="0" applyFont="1" applyFill="1" applyBorder="1" applyAlignment="1" applyProtection="1">
      <alignment horizontal="left" vertical="center"/>
      <protection locked="0" hidden="1"/>
    </xf>
    <xf numFmtId="0" fontId="13" fillId="6" borderId="0" xfId="0" applyFont="1" applyFill="1" applyAlignment="1" applyProtection="1">
      <alignment vertical="center"/>
      <protection hidden="1"/>
    </xf>
    <xf numFmtId="0" fontId="41" fillId="39" borderId="0" xfId="0" applyFont="1" applyFill="1" applyBorder="1" applyAlignment="1" applyProtection="1">
      <alignment horizontal="left" vertical="center"/>
      <protection hidden="1"/>
    </xf>
    <xf numFmtId="0" fontId="41" fillId="39" borderId="0" xfId="0" applyFont="1" applyFill="1" applyBorder="1" applyAlignment="1" applyProtection="1">
      <alignment vertical="center"/>
      <protection hidden="1"/>
    </xf>
    <xf numFmtId="40" fontId="41" fillId="39" borderId="0" xfId="0" applyNumberFormat="1" applyFont="1" applyFill="1" applyBorder="1" applyAlignment="1" applyProtection="1">
      <alignment horizontal="right" vertical="center"/>
      <protection hidden="1"/>
    </xf>
    <xf numFmtId="0" fontId="0" fillId="39" borderId="0" xfId="0" applyFill="1" applyProtection="1">
      <protection locked="0" hidden="1"/>
    </xf>
    <xf numFmtId="40" fontId="0" fillId="39" borderId="0" xfId="0" applyNumberFormat="1" applyFill="1" applyBorder="1" applyAlignment="1" applyProtection="1">
      <alignment vertical="center"/>
      <protection hidden="1"/>
    </xf>
    <xf numFmtId="0" fontId="100" fillId="6" borderId="0" xfId="0" applyFont="1" applyFill="1" applyAlignment="1" applyProtection="1">
      <alignment horizontal="left"/>
      <protection hidden="1"/>
    </xf>
    <xf numFmtId="0" fontId="116" fillId="6" borderId="0" xfId="0" applyFont="1" applyFill="1" applyAlignment="1" applyProtection="1">
      <alignment horizontal="left"/>
      <protection hidden="1"/>
    </xf>
    <xf numFmtId="0" fontId="0" fillId="39" borderId="0" xfId="0" applyFill="1" applyAlignment="1" applyProtection="1">
      <alignment horizontal="left"/>
      <protection hidden="1"/>
    </xf>
    <xf numFmtId="0" fontId="0" fillId="0" borderId="0" xfId="0" applyAlignment="1" applyProtection="1">
      <alignment horizontal="left"/>
      <protection locked="0" hidden="1"/>
    </xf>
    <xf numFmtId="0" fontId="13" fillId="6" borderId="0" xfId="0" applyFont="1" applyFill="1" applyAlignment="1" applyProtection="1">
      <alignment horizontal="left"/>
      <protection hidden="1"/>
    </xf>
    <xf numFmtId="43" fontId="15" fillId="6" borderId="0" xfId="0" applyNumberFormat="1" applyFont="1" applyFill="1" applyAlignment="1" applyProtection="1">
      <protection hidden="1"/>
    </xf>
    <xf numFmtId="0" fontId="0" fillId="0" borderId="0" xfId="0" applyBorder="1" applyProtection="1">
      <protection locked="0" hidden="1"/>
    </xf>
    <xf numFmtId="8" fontId="89" fillId="45" borderId="108" xfId="0" applyNumberFormat="1" applyFont="1" applyFill="1" applyBorder="1" applyAlignment="1" applyProtection="1">
      <alignment vertical="center"/>
      <protection hidden="1"/>
    </xf>
    <xf numFmtId="8" fontId="89" fillId="45" borderId="77" xfId="0" applyNumberFormat="1" applyFont="1" applyFill="1" applyBorder="1" applyAlignment="1" applyProtection="1">
      <alignment vertical="center"/>
      <protection hidden="1"/>
    </xf>
    <xf numFmtId="0" fontId="0" fillId="39" borderId="0" xfId="0" applyFill="1" applyAlignment="1" applyProtection="1">
      <alignment horizontal="left"/>
      <protection hidden="1"/>
    </xf>
    <xf numFmtId="8" fontId="0" fillId="39" borderId="0" xfId="0" applyNumberFormat="1" applyFill="1" applyBorder="1" applyAlignment="1" applyProtection="1">
      <protection hidden="1"/>
    </xf>
    <xf numFmtId="40" fontId="106" fillId="27" borderId="133" xfId="0" applyNumberFormat="1" applyFont="1" applyFill="1" applyBorder="1" applyAlignment="1" applyProtection="1">
      <alignment horizontal="center" vertical="center"/>
      <protection hidden="1"/>
    </xf>
    <xf numFmtId="40" fontId="106" fillId="27" borderId="0" xfId="0" applyNumberFormat="1" applyFont="1" applyFill="1" applyBorder="1" applyAlignment="1" applyProtection="1">
      <alignment horizontal="center" vertical="center"/>
      <protection hidden="1"/>
    </xf>
    <xf numFmtId="0" fontId="0" fillId="39" borderId="87" xfId="0" applyFill="1" applyBorder="1" applyProtection="1">
      <protection hidden="1"/>
    </xf>
    <xf numFmtId="0" fontId="82" fillId="39" borderId="0" xfId="0" applyFont="1" applyFill="1" applyBorder="1" applyAlignment="1" applyProtection="1">
      <alignment vertical="center"/>
      <protection hidden="1"/>
    </xf>
    <xf numFmtId="0" fontId="0" fillId="39" borderId="136" xfId="0" applyFill="1" applyBorder="1" applyProtection="1">
      <protection hidden="1"/>
    </xf>
    <xf numFmtId="0" fontId="0" fillId="39" borderId="160" xfId="0" applyFill="1" applyBorder="1" applyProtection="1">
      <protection hidden="1"/>
    </xf>
    <xf numFmtId="40" fontId="118" fillId="39" borderId="0" xfId="0" applyNumberFormat="1" applyFont="1" applyFill="1" applyBorder="1" applyAlignment="1" applyProtection="1">
      <alignment horizontal="center" vertical="center"/>
      <protection hidden="1"/>
    </xf>
    <xf numFmtId="0" fontId="0" fillId="39" borderId="0" xfId="0" applyFill="1" applyAlignment="1" applyProtection="1">
      <alignment horizontal="left"/>
      <protection locked="0" hidden="1"/>
    </xf>
    <xf numFmtId="0" fontId="8" fillId="39" borderId="0" xfId="0" applyFont="1" applyFill="1" applyProtection="1">
      <protection locked="0" hidden="1"/>
    </xf>
    <xf numFmtId="0" fontId="0" fillId="0" borderId="87" xfId="0" applyBorder="1" applyProtection="1">
      <protection locked="0" hidden="1"/>
    </xf>
    <xf numFmtId="0" fontId="0" fillId="0" borderId="0" xfId="0" applyBorder="1" applyProtection="1">
      <protection locked="0" hidden="1"/>
    </xf>
    <xf numFmtId="0" fontId="0" fillId="0" borderId="0" xfId="0" applyBorder="1" applyProtection="1">
      <protection locked="0" hidden="1"/>
    </xf>
    <xf numFmtId="167" fontId="38" fillId="0" borderId="87" xfId="0" applyNumberFormat="1" applyFont="1" applyFill="1" applyBorder="1" applyAlignment="1" applyProtection="1">
      <alignment vertical="center"/>
      <protection locked="0" hidden="1"/>
    </xf>
    <xf numFmtId="4" fontId="13" fillId="39" borderId="0" xfId="0" applyNumberFormat="1" applyFont="1" applyFill="1" applyBorder="1" applyAlignment="1" applyProtection="1">
      <alignment horizontal="center"/>
      <protection hidden="1"/>
    </xf>
    <xf numFmtId="40" fontId="89" fillId="45" borderId="0" xfId="0" applyNumberFormat="1" applyFont="1" applyFill="1" applyBorder="1" applyAlignment="1" applyProtection="1">
      <alignment vertical="center"/>
      <protection hidden="1"/>
    </xf>
    <xf numFmtId="40" fontId="38" fillId="39" borderId="0" xfId="0" applyNumberFormat="1" applyFont="1" applyFill="1" applyBorder="1" applyAlignment="1" applyProtection="1">
      <alignment vertical="center"/>
      <protection hidden="1"/>
    </xf>
    <xf numFmtId="8" fontId="38" fillId="39" borderId="0" xfId="0" applyNumberFormat="1" applyFont="1" applyFill="1" applyBorder="1" applyAlignment="1" applyProtection="1">
      <alignment vertical="center"/>
      <protection hidden="1"/>
    </xf>
    <xf numFmtId="8" fontId="119" fillId="45" borderId="0" xfId="0" applyNumberFormat="1" applyFont="1" applyFill="1" applyBorder="1" applyAlignment="1" applyProtection="1">
      <alignment vertical="center"/>
      <protection hidden="1"/>
    </xf>
    <xf numFmtId="8" fontId="119" fillId="45" borderId="0" xfId="0" applyNumberFormat="1" applyFont="1" applyFill="1" applyBorder="1" applyAlignment="1" applyProtection="1">
      <alignment horizontal="center" vertical="center"/>
      <protection hidden="1"/>
    </xf>
    <xf numFmtId="40" fontId="38" fillId="32" borderId="153" xfId="0" applyNumberFormat="1" applyFont="1" applyFill="1" applyBorder="1" applyAlignment="1" applyProtection="1">
      <alignment horizontal="center" vertical="center"/>
      <protection hidden="1"/>
    </xf>
    <xf numFmtId="40" fontId="89" fillId="45" borderId="108" xfId="0" applyNumberFormat="1" applyFont="1" applyFill="1" applyBorder="1" applyAlignment="1" applyProtection="1">
      <alignment horizontal="center" vertical="center"/>
      <protection hidden="1"/>
    </xf>
    <xf numFmtId="40" fontId="38" fillId="42" borderId="155" xfId="0" applyNumberFormat="1" applyFont="1" applyFill="1" applyBorder="1" applyAlignment="1" applyProtection="1">
      <alignment horizontal="center" vertical="center"/>
      <protection hidden="1"/>
    </xf>
    <xf numFmtId="40" fontId="89" fillId="45" borderId="156" xfId="0" applyNumberFormat="1" applyFont="1" applyFill="1" applyBorder="1" applyAlignment="1" applyProtection="1">
      <alignment horizontal="center" vertical="center"/>
      <protection hidden="1"/>
    </xf>
    <xf numFmtId="40" fontId="89" fillId="45" borderId="92" xfId="0" applyNumberFormat="1" applyFont="1" applyFill="1" applyBorder="1" applyAlignment="1" applyProtection="1">
      <alignment horizontal="center" vertical="center"/>
      <protection hidden="1"/>
    </xf>
    <xf numFmtId="40" fontId="119" fillId="45" borderId="0" xfId="0" applyNumberFormat="1" applyFont="1" applyFill="1" applyBorder="1" applyAlignment="1" applyProtection="1">
      <alignment horizontal="center" vertical="center"/>
      <protection hidden="1"/>
    </xf>
    <xf numFmtId="40" fontId="119" fillId="45" borderId="78" xfId="0" applyNumberFormat="1" applyFont="1" applyFill="1" applyBorder="1" applyAlignment="1" applyProtection="1">
      <alignment horizontal="center" vertical="center"/>
      <protection hidden="1"/>
    </xf>
    <xf numFmtId="8" fontId="38" fillId="39" borderId="78" xfId="0" applyNumberFormat="1" applyFont="1" applyFill="1" applyBorder="1" applyAlignment="1" applyProtection="1">
      <alignment vertical="center"/>
      <protection hidden="1"/>
    </xf>
    <xf numFmtId="0" fontId="65" fillId="39" borderId="0" xfId="0" applyFont="1" applyFill="1" applyBorder="1" applyAlignment="1" applyProtection="1">
      <alignment horizontal="center" vertical="center"/>
      <protection hidden="1"/>
    </xf>
    <xf numFmtId="40" fontId="65" fillId="39" borderId="0" xfId="0" applyNumberFormat="1" applyFont="1" applyFill="1" applyBorder="1" applyAlignment="1" applyProtection="1">
      <alignment horizontal="center" vertical="center"/>
      <protection hidden="1"/>
    </xf>
    <xf numFmtId="40" fontId="65" fillId="45" borderId="0" xfId="0" applyNumberFormat="1" applyFont="1" applyFill="1" applyBorder="1" applyAlignment="1" applyProtection="1">
      <alignment horizontal="center" vertical="center"/>
      <protection hidden="1"/>
    </xf>
    <xf numFmtId="40" fontId="65" fillId="45" borderId="0" xfId="0" applyNumberFormat="1" applyFont="1" applyFill="1" applyBorder="1" applyAlignment="1" applyProtection="1">
      <alignment horizontal="right" vertical="center"/>
      <protection hidden="1"/>
    </xf>
    <xf numFmtId="40" fontId="65" fillId="26" borderId="0" xfId="0" applyNumberFormat="1" applyFont="1" applyFill="1" applyBorder="1" applyAlignment="1" applyProtection="1">
      <alignment horizontal="right" vertical="center"/>
      <protection hidden="1"/>
    </xf>
    <xf numFmtId="0" fontId="65" fillId="26" borderId="0" xfId="0" applyFont="1" applyFill="1" applyBorder="1" applyAlignment="1" applyProtection="1">
      <alignment horizontal="center" vertical="center"/>
      <protection hidden="1"/>
    </xf>
    <xf numFmtId="167" fontId="65" fillId="26" borderId="161" xfId="0" applyNumberFormat="1" applyFont="1" applyFill="1" applyBorder="1" applyAlignment="1" applyProtection="1">
      <alignment vertical="center"/>
      <protection hidden="1"/>
    </xf>
    <xf numFmtId="0" fontId="0" fillId="0" borderId="87" xfId="0" applyBorder="1" applyProtection="1">
      <protection locked="0" hidden="1"/>
    </xf>
    <xf numFmtId="0" fontId="0" fillId="0" borderId="0" xfId="0" applyBorder="1" applyProtection="1">
      <protection locked="0" hidden="1"/>
    </xf>
    <xf numFmtId="0" fontId="0" fillId="0" borderId="88" xfId="0" applyBorder="1" applyProtection="1">
      <protection locked="0" hidden="1"/>
    </xf>
    <xf numFmtId="169" fontId="121" fillId="0" borderId="112" xfId="1" applyNumberFormat="1" applyFont="1" applyFill="1" applyBorder="1" applyAlignment="1" applyProtection="1">
      <alignment vertical="center"/>
      <protection locked="0" hidden="1"/>
    </xf>
    <xf numFmtId="169" fontId="121" fillId="39" borderId="90" xfId="0" applyNumberFormat="1" applyFont="1" applyFill="1" applyBorder="1" applyAlignment="1" applyProtection="1">
      <alignment vertical="center"/>
      <protection locked="0" hidden="1"/>
    </xf>
    <xf numFmtId="0" fontId="15" fillId="6" borderId="0" xfId="0" applyFont="1" applyFill="1" applyBorder="1" applyAlignment="1" applyProtection="1">
      <alignment vertical="center"/>
      <protection hidden="1"/>
    </xf>
    <xf numFmtId="167" fontId="41" fillId="6" borderId="0" xfId="0" applyNumberFormat="1" applyFont="1" applyFill="1" applyBorder="1" applyAlignment="1" applyProtection="1">
      <alignment vertical="center"/>
      <protection hidden="1"/>
    </xf>
    <xf numFmtId="40" fontId="15" fillId="6" borderId="0" xfId="0" applyNumberFormat="1" applyFont="1" applyFill="1" applyBorder="1" applyAlignment="1" applyProtection="1">
      <alignment horizontal="center" vertical="center"/>
      <protection hidden="1"/>
    </xf>
    <xf numFmtId="0" fontId="13" fillId="0" borderId="0" xfId="0" applyFont="1" applyBorder="1" applyAlignment="1" applyProtection="1">
      <alignment vertical="center"/>
      <protection hidden="1"/>
    </xf>
    <xf numFmtId="167" fontId="71" fillId="35" borderId="88" xfId="0" applyNumberFormat="1" applyFont="1" applyFill="1" applyBorder="1" applyAlignment="1" applyProtection="1">
      <alignment horizontal="center" vertical="center"/>
      <protection hidden="1"/>
    </xf>
    <xf numFmtId="167" fontId="71" fillId="35" borderId="0" xfId="0" applyNumberFormat="1" applyFont="1" applyFill="1" applyBorder="1" applyAlignment="1" applyProtection="1">
      <alignment horizontal="center" vertical="center"/>
      <protection hidden="1"/>
    </xf>
    <xf numFmtId="0" fontId="8" fillId="6" borderId="255" xfId="0" applyFont="1" applyFill="1" applyBorder="1" applyAlignment="1" applyProtection="1">
      <alignment vertical="center"/>
      <protection hidden="1"/>
    </xf>
    <xf numFmtId="0" fontId="0" fillId="6" borderId="256" xfId="0" applyFill="1" applyBorder="1" applyAlignment="1" applyProtection="1">
      <alignment vertical="center"/>
      <protection hidden="1"/>
    </xf>
    <xf numFmtId="0" fontId="38" fillId="0" borderId="257" xfId="0" applyFont="1" applyFill="1" applyBorder="1" applyAlignment="1" applyProtection="1">
      <alignment horizontal="right" vertical="center"/>
      <protection locked="0" hidden="1"/>
    </xf>
    <xf numFmtId="43" fontId="38" fillId="0" borderId="18" xfId="1" applyFont="1" applyFill="1" applyBorder="1" applyAlignment="1" applyProtection="1">
      <alignment vertical="center"/>
      <protection locked="0" hidden="1"/>
    </xf>
    <xf numFmtId="0" fontId="38" fillId="41" borderId="258" xfId="0" applyFont="1" applyFill="1" applyBorder="1" applyAlignment="1" applyProtection="1">
      <alignment horizontal="center" vertical="center"/>
      <protection hidden="1"/>
    </xf>
    <xf numFmtId="0" fontId="38" fillId="0" borderId="259" xfId="0" applyFont="1" applyFill="1" applyBorder="1" applyAlignment="1" applyProtection="1">
      <alignment vertical="center"/>
      <protection locked="0" hidden="1"/>
    </xf>
    <xf numFmtId="0" fontId="38" fillId="9" borderId="260" xfId="0" applyFont="1" applyFill="1" applyBorder="1" applyAlignment="1" applyProtection="1">
      <alignment horizontal="center" vertical="center"/>
      <protection hidden="1"/>
    </xf>
    <xf numFmtId="43" fontId="38" fillId="9" borderId="261" xfId="1" applyFont="1" applyFill="1" applyBorder="1" applyAlignment="1" applyProtection="1">
      <alignment vertical="center"/>
      <protection hidden="1"/>
    </xf>
    <xf numFmtId="43" fontId="38" fillId="0" borderId="259" xfId="1" applyFont="1" applyFill="1" applyBorder="1" applyAlignment="1" applyProtection="1">
      <alignment horizontal="right" vertical="center"/>
      <protection locked="0" hidden="1"/>
    </xf>
    <xf numFmtId="43" fontId="38" fillId="41" borderId="258" xfId="1" applyFont="1" applyFill="1" applyBorder="1" applyAlignment="1" applyProtection="1">
      <alignment horizontal="right" vertical="center"/>
      <protection hidden="1"/>
    </xf>
    <xf numFmtId="0" fontId="85" fillId="0" borderId="16" xfId="0" applyFont="1" applyFill="1" applyBorder="1" applyAlignment="1" applyProtection="1">
      <alignment horizontal="center" vertical="center"/>
      <protection locked="0" hidden="1"/>
    </xf>
    <xf numFmtId="0" fontId="85" fillId="0" borderId="26" xfId="0" applyFont="1" applyFill="1" applyBorder="1" applyAlignment="1" applyProtection="1">
      <alignment horizontal="center" vertical="center"/>
      <protection locked="0" hidden="1"/>
    </xf>
    <xf numFmtId="40" fontId="85" fillId="24" borderId="263" xfId="1" applyNumberFormat="1" applyFont="1" applyFill="1" applyBorder="1" applyAlignment="1" applyProtection="1">
      <alignment horizontal="center" vertical="center"/>
      <protection hidden="1"/>
    </xf>
    <xf numFmtId="0" fontId="38" fillId="24" borderId="88" xfId="0" applyFont="1" applyFill="1" applyBorder="1" applyAlignment="1" applyProtection="1">
      <alignment horizontal="center" vertical="center"/>
      <protection hidden="1"/>
    </xf>
    <xf numFmtId="40" fontId="85" fillId="0" borderId="264" xfId="1" applyNumberFormat="1" applyFont="1" applyFill="1" applyBorder="1" applyAlignment="1" applyProtection="1">
      <alignment horizontal="center" vertical="center"/>
      <protection locked="0" hidden="1"/>
    </xf>
    <xf numFmtId="0" fontId="0" fillId="0" borderId="9" xfId="0" applyBorder="1" applyProtection="1">
      <protection locked="0" hidden="1"/>
    </xf>
    <xf numFmtId="0" fontId="36" fillId="0" borderId="30" xfId="0" applyFont="1" applyBorder="1" applyAlignment="1" applyProtection="1">
      <alignment horizontal="center"/>
      <protection locked="0" hidden="1"/>
    </xf>
    <xf numFmtId="0" fontId="40" fillId="0" borderId="16" xfId="0" applyFont="1" applyBorder="1" applyAlignment="1" applyProtection="1">
      <alignment horizontal="center"/>
      <protection locked="0" hidden="1"/>
    </xf>
    <xf numFmtId="0" fontId="36" fillId="0" borderId="201" xfId="0" applyFont="1" applyBorder="1" applyAlignment="1" applyProtection="1">
      <alignment horizontal="center"/>
      <protection locked="0" hidden="1"/>
    </xf>
    <xf numFmtId="43" fontId="0" fillId="11" borderId="267" xfId="0" applyNumberFormat="1" applyFill="1" applyBorder="1" applyProtection="1">
      <protection hidden="1"/>
    </xf>
    <xf numFmtId="0" fontId="36" fillId="0" borderId="268" xfId="0" applyFont="1" applyBorder="1" applyAlignment="1" applyProtection="1">
      <alignment horizontal="center"/>
      <protection locked="0" hidden="1"/>
    </xf>
    <xf numFmtId="41" fontId="36" fillId="0" borderId="268" xfId="1" applyNumberFormat="1" applyFont="1" applyFill="1" applyBorder="1" applyAlignment="1" applyProtection="1">
      <alignment horizontal="center"/>
      <protection locked="0" hidden="1"/>
    </xf>
    <xf numFmtId="40" fontId="36" fillId="0" borderId="39" xfId="0" applyNumberFormat="1" applyFont="1" applyBorder="1" applyAlignment="1" applyProtection="1">
      <alignment horizontal="right"/>
      <protection locked="0" hidden="1"/>
    </xf>
    <xf numFmtId="43" fontId="0" fillId="11" borderId="269" xfId="0" applyNumberFormat="1" applyFill="1" applyBorder="1" applyProtection="1">
      <protection hidden="1"/>
    </xf>
    <xf numFmtId="0" fontId="36" fillId="0" borderId="270" xfId="0" applyFont="1" applyBorder="1" applyAlignment="1" applyProtection="1">
      <alignment horizontal="center"/>
      <protection locked="0" hidden="1"/>
    </xf>
    <xf numFmtId="41" fontId="36" fillId="0" borderId="270" xfId="1" applyNumberFormat="1" applyFont="1" applyBorder="1" applyAlignment="1" applyProtection="1">
      <alignment horizontal="center"/>
      <protection locked="0" hidden="1"/>
    </xf>
    <xf numFmtId="0" fontId="0" fillId="0" borderId="0" xfId="0" applyFill="1" applyBorder="1" applyAlignment="1" applyProtection="1">
      <alignment wrapText="1"/>
      <protection locked="0" hidden="1"/>
    </xf>
    <xf numFmtId="41" fontId="36" fillId="0" borderId="274" xfId="1" applyNumberFormat="1" applyFont="1" applyFill="1" applyBorder="1" applyAlignment="1" applyProtection="1">
      <alignment horizontal="center"/>
      <protection locked="0" hidden="1"/>
    </xf>
    <xf numFmtId="0" fontId="36" fillId="0" borderId="58" xfId="0" applyFont="1" applyBorder="1" applyAlignment="1" applyProtection="1">
      <alignment horizontal="center"/>
      <protection locked="0" hidden="1"/>
    </xf>
    <xf numFmtId="41" fontId="36" fillId="0" borderId="268" xfId="1" applyNumberFormat="1" applyFont="1" applyBorder="1" applyAlignment="1" applyProtection="1">
      <alignment horizontal="center"/>
      <protection locked="0" hidden="1"/>
    </xf>
    <xf numFmtId="40" fontId="36" fillId="0" borderId="39" xfId="1" applyNumberFormat="1" applyFont="1" applyBorder="1" applyAlignment="1" applyProtection="1">
      <alignment horizontal="right"/>
      <protection locked="0" hidden="1"/>
    </xf>
    <xf numFmtId="40" fontId="36" fillId="0" borderId="37" xfId="1" applyNumberFormat="1" applyFont="1" applyFill="1" applyBorder="1" applyAlignment="1" applyProtection="1">
      <alignment horizontal="right"/>
      <protection locked="0" hidden="1"/>
    </xf>
    <xf numFmtId="43" fontId="36" fillId="0" borderId="59" xfId="1" applyFont="1" applyFill="1" applyBorder="1" applyAlignment="1" applyProtection="1">
      <alignment horizontal="center"/>
      <protection locked="0" hidden="1"/>
    </xf>
    <xf numFmtId="0" fontId="123" fillId="0" borderId="0" xfId="19"/>
    <xf numFmtId="172" fontId="124" fillId="48" borderId="0" xfId="0" applyNumberFormat="1" applyFont="1" applyFill="1" applyProtection="1">
      <protection locked="0" hidden="1"/>
    </xf>
    <xf numFmtId="0" fontId="0" fillId="48" borderId="0" xfId="0" applyFill="1" applyAlignment="1" applyProtection="1">
      <alignment horizontal="center"/>
      <protection locked="0" hidden="1"/>
    </xf>
    <xf numFmtId="0" fontId="0" fillId="48" borderId="0" xfId="0" applyFill="1" applyAlignment="1">
      <alignment horizontal="center"/>
    </xf>
    <xf numFmtId="0" fontId="0" fillId="0" borderId="0" xfId="0" applyAlignment="1" applyProtection="1">
      <alignment horizontal="left"/>
      <protection locked="0" hidden="1"/>
    </xf>
    <xf numFmtId="0" fontId="0" fillId="0" borderId="0" xfId="0" applyBorder="1" applyProtection="1">
      <protection locked="0" hidden="1"/>
    </xf>
    <xf numFmtId="0" fontId="0" fillId="0" borderId="272" xfId="0" applyBorder="1" applyProtection="1">
      <protection locked="0"/>
    </xf>
    <xf numFmtId="0" fontId="0" fillId="0" borderId="271" xfId="0" applyBorder="1" applyProtection="1">
      <protection locked="0"/>
    </xf>
    <xf numFmtId="0" fontId="0" fillId="0" borderId="37" xfId="0" applyBorder="1" applyProtection="1">
      <protection locked="0"/>
    </xf>
    <xf numFmtId="0" fontId="0" fillId="0" borderId="266" xfId="0" applyBorder="1" applyProtection="1">
      <protection locked="0"/>
    </xf>
    <xf numFmtId="0" fontId="0" fillId="0" borderId="273" xfId="0" applyBorder="1" applyProtection="1">
      <protection locked="0"/>
    </xf>
    <xf numFmtId="0" fontId="0" fillId="0" borderId="62" xfId="0" applyBorder="1" applyProtection="1">
      <protection locked="0"/>
    </xf>
    <xf numFmtId="0" fontId="0" fillId="0" borderId="265" xfId="0" applyBorder="1" applyProtection="1">
      <protection locked="0"/>
    </xf>
    <xf numFmtId="0" fontId="0" fillId="0" borderId="115" xfId="0" applyBorder="1" applyProtection="1">
      <protection locked="0" hidden="1"/>
    </xf>
    <xf numFmtId="0" fontId="0" fillId="0" borderId="267" xfId="0" applyBorder="1" applyProtection="1">
      <protection locked="0" hidden="1"/>
    </xf>
    <xf numFmtId="0" fontId="0" fillId="0" borderId="62" xfId="0" applyBorder="1" applyProtection="1">
      <protection locked="0" hidden="1"/>
    </xf>
    <xf numFmtId="0" fontId="0" fillId="0" borderId="37" xfId="0" applyBorder="1" applyProtection="1">
      <protection locked="0" hidden="1"/>
    </xf>
    <xf numFmtId="0" fontId="0" fillId="0" borderId="265" xfId="0" applyBorder="1" applyProtection="1">
      <protection locked="0" hidden="1"/>
    </xf>
    <xf numFmtId="0" fontId="0" fillId="0" borderId="266" xfId="0" applyBorder="1" applyProtection="1">
      <protection locked="0" hidden="1"/>
    </xf>
    <xf numFmtId="0" fontId="0" fillId="0" borderId="272" xfId="0" applyBorder="1" applyProtection="1">
      <protection locked="0" hidden="1"/>
    </xf>
    <xf numFmtId="0" fontId="0" fillId="0" borderId="271" xfId="0" applyBorder="1" applyProtection="1">
      <protection locked="0" hidden="1"/>
    </xf>
    <xf numFmtId="0" fontId="0" fillId="0" borderId="273" xfId="0" applyBorder="1" applyProtection="1">
      <protection locked="0" hidden="1"/>
    </xf>
    <xf numFmtId="0" fontId="0" fillId="0" borderId="115" xfId="0" applyBorder="1" applyProtection="1">
      <protection locked="0"/>
    </xf>
    <xf numFmtId="0" fontId="0" fillId="0" borderId="267" xfId="0" applyBorder="1" applyProtection="1">
      <protection locked="0"/>
    </xf>
    <xf numFmtId="0" fontId="0" fillId="0" borderId="0" xfId="0" applyProtection="1">
      <protection locked="0" hidden="1"/>
    </xf>
    <xf numFmtId="0" fontId="0" fillId="0" borderId="0" xfId="0" applyBorder="1" applyProtection="1">
      <protection locked="0" hidden="1"/>
    </xf>
    <xf numFmtId="0" fontId="0" fillId="49" borderId="0" xfId="0" applyFill="1" applyProtection="1">
      <protection hidden="1"/>
    </xf>
    <xf numFmtId="171" fontId="65" fillId="49" borderId="0" xfId="0" applyNumberFormat="1" applyFont="1" applyFill="1" applyAlignment="1" applyProtection="1">
      <alignment horizontal="center" vertical="center"/>
      <protection hidden="1"/>
    </xf>
    <xf numFmtId="172" fontId="65" fillId="49" borderId="0" xfId="0" applyNumberFormat="1" applyFont="1" applyFill="1" applyAlignment="1" applyProtection="1">
      <alignment horizontal="center" vertical="center"/>
      <protection hidden="1"/>
    </xf>
    <xf numFmtId="0" fontId="60" fillId="0" borderId="0" xfId="0" applyFont="1" applyFill="1" applyAlignment="1" applyProtection="1">
      <alignment horizontal="center" vertical="top"/>
      <protection locked="0" hidden="1"/>
    </xf>
    <xf numFmtId="0" fontId="0" fillId="0" borderId="9" xfId="0" applyBorder="1"/>
    <xf numFmtId="0" fontId="0" fillId="0" borderId="0" xfId="0" applyBorder="1"/>
    <xf numFmtId="0" fontId="0" fillId="0" borderId="5" xfId="0" applyBorder="1"/>
    <xf numFmtId="0" fontId="0" fillId="0" borderId="277" xfId="0" applyBorder="1" applyProtection="1">
      <protection locked="0" hidden="1"/>
    </xf>
    <xf numFmtId="0" fontId="0" fillId="0" borderId="48" xfId="0" applyBorder="1" applyProtection="1">
      <protection locked="0" hidden="1"/>
    </xf>
    <xf numFmtId="0" fontId="80" fillId="0" borderId="0" xfId="0" applyFont="1" applyProtection="1">
      <protection hidden="1"/>
    </xf>
    <xf numFmtId="0" fontId="77" fillId="0" borderId="0" xfId="0" applyFont="1" applyProtection="1">
      <protection hidden="1"/>
    </xf>
    <xf numFmtId="0" fontId="0" fillId="39" borderId="0" xfId="0" applyFill="1" applyAlignment="1" applyProtection="1">
      <alignment horizontal="left"/>
      <protection hidden="1"/>
    </xf>
    <xf numFmtId="43" fontId="0" fillId="39" borderId="0" xfId="0" applyNumberFormat="1" applyFill="1" applyBorder="1" applyAlignment="1" applyProtection="1">
      <protection hidden="1"/>
    </xf>
    <xf numFmtId="8" fontId="0" fillId="39" borderId="0" xfId="0" applyNumberFormat="1" applyFill="1" applyBorder="1" applyAlignment="1" applyProtection="1">
      <protection hidden="1"/>
    </xf>
    <xf numFmtId="0" fontId="0" fillId="0" borderId="0" xfId="0" applyBorder="1" applyAlignment="1" applyProtection="1">
      <alignment horizontal="center"/>
      <protection locked="0" hidden="1"/>
    </xf>
    <xf numFmtId="0" fontId="59" fillId="0" borderId="0" xfId="0" applyFont="1" applyAlignment="1" applyProtection="1">
      <alignment horizontal="center"/>
      <protection locked="0" hidden="1"/>
    </xf>
    <xf numFmtId="0" fontId="13" fillId="6" borderId="0" xfId="0" applyFont="1" applyFill="1" applyAlignment="1" applyProtection="1">
      <alignment horizontal="left" vertical="center"/>
      <protection hidden="1"/>
    </xf>
    <xf numFmtId="40" fontId="0" fillId="6" borderId="0" xfId="0" applyNumberFormat="1" applyFill="1" applyBorder="1" applyAlignment="1" applyProtection="1">
      <alignment horizontal="center" vertical="center"/>
      <protection hidden="1"/>
    </xf>
    <xf numFmtId="0" fontId="13" fillId="6" borderId="0" xfId="0" applyFont="1" applyFill="1" applyBorder="1" applyAlignment="1" applyProtection="1">
      <alignment horizontal="center" vertical="center"/>
      <protection hidden="1"/>
    </xf>
    <xf numFmtId="0" fontId="0" fillId="6" borderId="0" xfId="0" applyFill="1" applyBorder="1" applyAlignment="1" applyProtection="1">
      <alignment horizontal="center" vertical="center"/>
      <protection hidden="1"/>
    </xf>
    <xf numFmtId="43" fontId="0" fillId="6" borderId="0" xfId="0" applyNumberFormat="1" applyFill="1" applyBorder="1" applyAlignment="1" applyProtection="1">
      <alignment horizontal="center" vertical="center"/>
      <protection hidden="1"/>
    </xf>
    <xf numFmtId="0" fontId="7" fillId="27" borderId="197" xfId="0" applyFont="1" applyFill="1" applyBorder="1" applyAlignment="1" applyProtection="1">
      <alignment horizontal="left" vertical="center"/>
      <protection hidden="1"/>
    </xf>
    <xf numFmtId="7" fontId="28" fillId="27" borderId="197" xfId="0" applyNumberFormat="1" applyFont="1" applyFill="1" applyBorder="1" applyAlignment="1" applyProtection="1">
      <alignment horizontal="left" vertical="center"/>
      <protection hidden="1"/>
    </xf>
    <xf numFmtId="7" fontId="28" fillId="27" borderId="222" xfId="0" applyNumberFormat="1" applyFont="1" applyFill="1" applyBorder="1" applyAlignment="1" applyProtection="1">
      <alignment horizontal="left" vertical="center"/>
      <protection hidden="1"/>
    </xf>
    <xf numFmtId="170" fontId="5" fillId="0" borderId="250" xfId="0" applyNumberFormat="1" applyFont="1" applyFill="1" applyBorder="1" applyAlignment="1" applyProtection="1">
      <alignment horizontal="center" vertical="center"/>
      <protection locked="0" hidden="1"/>
    </xf>
    <xf numFmtId="170" fontId="5" fillId="0" borderId="251" xfId="0" applyNumberFormat="1" applyFont="1" applyFill="1" applyBorder="1" applyAlignment="1" applyProtection="1">
      <alignment horizontal="center" vertical="center"/>
      <protection locked="0" hidden="1"/>
    </xf>
    <xf numFmtId="40" fontId="13" fillId="0" borderId="248" xfId="0" applyNumberFormat="1" applyFont="1" applyFill="1" applyBorder="1" applyAlignment="1" applyProtection="1">
      <alignment horizontal="center" vertical="center"/>
      <protection locked="0" hidden="1"/>
    </xf>
    <xf numFmtId="40" fontId="13" fillId="0" borderId="249" xfId="0" applyNumberFormat="1" applyFont="1" applyFill="1" applyBorder="1" applyAlignment="1" applyProtection="1">
      <alignment horizontal="center" vertical="center"/>
      <protection locked="0" hidden="1"/>
    </xf>
    <xf numFmtId="0" fontId="34" fillId="26" borderId="0" xfId="0" applyFont="1" applyFill="1" applyAlignment="1" applyProtection="1">
      <alignment horizontal="left" vertical="center"/>
      <protection hidden="1"/>
    </xf>
    <xf numFmtId="0" fontId="13" fillId="43" borderId="0" xfId="0" applyFont="1" applyFill="1" applyAlignment="1" applyProtection="1">
      <alignment horizontal="left" vertical="center"/>
      <protection hidden="1"/>
    </xf>
    <xf numFmtId="169" fontId="15" fillId="43" borderId="193" xfId="0" applyNumberFormat="1" applyFont="1" applyFill="1" applyBorder="1" applyAlignment="1" applyProtection="1">
      <alignment horizontal="center" vertical="center"/>
      <protection hidden="1"/>
    </xf>
    <xf numFmtId="0" fontId="41" fillId="43" borderId="243" xfId="0" applyFont="1" applyFill="1" applyBorder="1" applyAlignment="1" applyProtection="1">
      <alignment horizontal="center" vertical="center"/>
      <protection hidden="1"/>
    </xf>
    <xf numFmtId="0" fontId="41" fillId="43" borderId="193" xfId="0" applyFont="1" applyFill="1" applyBorder="1" applyAlignment="1" applyProtection="1">
      <alignment horizontal="center" vertical="center"/>
      <protection hidden="1"/>
    </xf>
    <xf numFmtId="0" fontId="0" fillId="0" borderId="0" xfId="0" applyAlignment="1" applyProtection="1">
      <alignment horizontal="left"/>
      <protection locked="0" hidden="1"/>
    </xf>
    <xf numFmtId="0" fontId="0" fillId="0" borderId="0" xfId="0" applyAlignment="1" applyProtection="1">
      <alignment horizontal="center"/>
      <protection locked="0" hidden="1"/>
    </xf>
    <xf numFmtId="0" fontId="13" fillId="6" borderId="0" xfId="0" applyFont="1" applyFill="1" applyAlignment="1" applyProtection="1">
      <alignment horizontal="center"/>
      <protection hidden="1"/>
    </xf>
    <xf numFmtId="43" fontId="15" fillId="6" borderId="0" xfId="0" applyNumberFormat="1" applyFont="1" applyFill="1" applyAlignment="1" applyProtection="1">
      <protection hidden="1"/>
    </xf>
    <xf numFmtId="0" fontId="13" fillId="6" borderId="0" xfId="0" applyFont="1" applyFill="1" applyAlignment="1" applyProtection="1">
      <alignment horizontal="left"/>
      <protection hidden="1"/>
    </xf>
    <xf numFmtId="0" fontId="77" fillId="8" borderId="165" xfId="0" applyFont="1" applyFill="1" applyBorder="1" applyAlignment="1" applyProtection="1">
      <alignment horizontal="center" vertical="center"/>
      <protection locked="0" hidden="1"/>
    </xf>
    <xf numFmtId="0" fontId="77" fillId="8" borderId="164" xfId="0" applyFont="1" applyFill="1" applyBorder="1" applyAlignment="1" applyProtection="1">
      <alignment horizontal="center" vertical="center"/>
      <protection locked="0" hidden="1"/>
    </xf>
    <xf numFmtId="22" fontId="77" fillId="8" borderId="177" xfId="3" applyNumberFormat="1" applyFont="1" applyFill="1" applyBorder="1" applyAlignment="1" applyProtection="1">
      <alignment horizontal="center" vertical="center"/>
      <protection locked="0" hidden="1"/>
    </xf>
    <xf numFmtId="22" fontId="77" fillId="8" borderId="164" xfId="3" applyNumberFormat="1" applyFont="1" applyFill="1" applyBorder="1" applyAlignment="1" applyProtection="1">
      <alignment horizontal="center" vertical="center"/>
      <protection locked="0" hidden="1"/>
    </xf>
    <xf numFmtId="4" fontId="77" fillId="8" borderId="164" xfId="0" applyNumberFormat="1" applyFont="1" applyFill="1" applyBorder="1" applyAlignment="1" applyProtection="1">
      <alignment horizontal="center" vertical="center"/>
      <protection locked="0" hidden="1"/>
    </xf>
    <xf numFmtId="4" fontId="77" fillId="8" borderId="171" xfId="0" applyNumberFormat="1" applyFont="1" applyFill="1" applyBorder="1" applyAlignment="1" applyProtection="1">
      <alignment horizontal="center" vertical="center"/>
      <protection locked="0" hidden="1"/>
    </xf>
    <xf numFmtId="4" fontId="77" fillId="8" borderId="165" xfId="0" applyNumberFormat="1" applyFont="1" applyFill="1" applyBorder="1" applyAlignment="1" applyProtection="1">
      <alignment horizontal="center"/>
      <protection locked="0" hidden="1"/>
    </xf>
    <xf numFmtId="4" fontId="77" fillId="8" borderId="164" xfId="0" applyNumberFormat="1" applyFont="1" applyFill="1" applyBorder="1" applyAlignment="1" applyProtection="1">
      <alignment horizontal="center"/>
      <protection locked="0" hidden="1"/>
    </xf>
    <xf numFmtId="0" fontId="77" fillId="8" borderId="179" xfId="0" applyFont="1" applyFill="1" applyBorder="1" applyAlignment="1" applyProtection="1">
      <alignment horizontal="center" vertical="center"/>
      <protection locked="0" hidden="1"/>
    </xf>
    <xf numFmtId="0" fontId="77" fillId="8" borderId="166" xfId="0" applyFont="1" applyFill="1" applyBorder="1" applyAlignment="1" applyProtection="1">
      <alignment horizontal="center" vertical="center"/>
      <protection locked="0" hidden="1"/>
    </xf>
    <xf numFmtId="22" fontId="77" fillId="8" borderId="179" xfId="3" applyNumberFormat="1" applyFont="1" applyFill="1" applyBorder="1" applyAlignment="1" applyProtection="1">
      <alignment horizontal="center" vertical="center"/>
      <protection locked="0" hidden="1"/>
    </xf>
    <xf numFmtId="22" fontId="77" fillId="8" borderId="166" xfId="3" applyNumberFormat="1" applyFont="1" applyFill="1" applyBorder="1" applyAlignment="1" applyProtection="1">
      <alignment horizontal="center" vertical="center"/>
      <protection locked="0" hidden="1"/>
    </xf>
    <xf numFmtId="22" fontId="77" fillId="8" borderId="165" xfId="3" applyNumberFormat="1" applyFont="1" applyFill="1" applyBorder="1" applyAlignment="1" applyProtection="1">
      <alignment horizontal="center" vertical="center"/>
      <protection locked="0" hidden="1"/>
    </xf>
    <xf numFmtId="0" fontId="77" fillId="8" borderId="165" xfId="0" applyFont="1" applyFill="1" applyBorder="1" applyAlignment="1" applyProtection="1">
      <alignment horizontal="center"/>
      <protection locked="0" hidden="1"/>
    </xf>
    <xf numFmtId="0" fontId="77" fillId="8" borderId="164" xfId="0" applyFont="1" applyFill="1" applyBorder="1" applyAlignment="1" applyProtection="1">
      <alignment horizontal="center"/>
      <protection locked="0" hidden="1"/>
    </xf>
    <xf numFmtId="0" fontId="15" fillId="26" borderId="169" xfId="0" applyFont="1" applyFill="1" applyBorder="1" applyAlignment="1" applyProtection="1">
      <alignment horizontal="left"/>
      <protection hidden="1"/>
    </xf>
    <xf numFmtId="0" fontId="15" fillId="26" borderId="170" xfId="0" applyFont="1" applyFill="1" applyBorder="1" applyAlignment="1" applyProtection="1">
      <alignment horizontal="left"/>
      <protection hidden="1"/>
    </xf>
    <xf numFmtId="0" fontId="15" fillId="26" borderId="178" xfId="0" applyFont="1" applyFill="1" applyBorder="1" applyAlignment="1" applyProtection="1">
      <alignment horizontal="left"/>
      <protection hidden="1"/>
    </xf>
    <xf numFmtId="4" fontId="15" fillId="26" borderId="170" xfId="0" applyNumberFormat="1" applyFont="1" applyFill="1" applyBorder="1" applyAlignment="1" applyProtection="1">
      <alignment horizontal="center"/>
      <protection hidden="1"/>
    </xf>
    <xf numFmtId="0" fontId="15" fillId="26" borderId="170" xfId="0" applyFont="1" applyFill="1" applyBorder="1" applyAlignment="1" applyProtection="1">
      <alignment horizontal="center"/>
      <protection hidden="1"/>
    </xf>
    <xf numFmtId="0" fontId="15" fillId="26" borderId="172" xfId="0" applyFont="1" applyFill="1" applyBorder="1" applyAlignment="1" applyProtection="1">
      <alignment horizontal="center"/>
      <protection hidden="1"/>
    </xf>
    <xf numFmtId="0" fontId="77" fillId="8" borderId="177" xfId="0" applyFont="1" applyFill="1" applyBorder="1" applyAlignment="1" applyProtection="1">
      <alignment horizontal="center"/>
      <protection locked="0" hidden="1"/>
    </xf>
    <xf numFmtId="0" fontId="61" fillId="8" borderId="179" xfId="0" applyFont="1" applyFill="1" applyBorder="1" applyAlignment="1" applyProtection="1">
      <alignment horizontal="center"/>
      <protection locked="0" hidden="1"/>
    </xf>
    <xf numFmtId="0" fontId="61" fillId="8" borderId="166" xfId="0" applyFont="1" applyFill="1" applyBorder="1" applyAlignment="1" applyProtection="1">
      <alignment horizontal="center"/>
      <protection locked="0" hidden="1"/>
    </xf>
    <xf numFmtId="0" fontId="61" fillId="8" borderId="165" xfId="0" applyFont="1" applyFill="1" applyBorder="1" applyAlignment="1" applyProtection="1">
      <alignment horizontal="center"/>
      <protection locked="0" hidden="1"/>
    </xf>
    <xf numFmtId="44" fontId="77" fillId="8" borderId="177" xfId="0" applyNumberFormat="1" applyFont="1" applyFill="1" applyBorder="1" applyAlignment="1" applyProtection="1">
      <alignment horizontal="center"/>
      <protection locked="0" hidden="1"/>
    </xf>
    <xf numFmtId="44" fontId="77" fillId="8" borderId="164" xfId="0" applyNumberFormat="1" applyFont="1" applyFill="1" applyBorder="1" applyAlignment="1" applyProtection="1">
      <alignment horizontal="center"/>
      <protection locked="0" hidden="1"/>
    </xf>
    <xf numFmtId="0" fontId="80" fillId="6" borderId="182" xfId="0" applyFont="1" applyFill="1" applyBorder="1" applyAlignment="1" applyProtection="1">
      <alignment horizontal="center" vertical="center"/>
      <protection hidden="1"/>
    </xf>
    <xf numFmtId="0" fontId="80" fillId="6" borderId="185" xfId="0" applyFont="1" applyFill="1" applyBorder="1" applyAlignment="1" applyProtection="1">
      <alignment horizontal="center" vertical="center"/>
      <protection hidden="1"/>
    </xf>
    <xf numFmtId="0" fontId="80" fillId="6" borderId="192" xfId="0" applyFont="1" applyFill="1" applyBorder="1" applyAlignment="1" applyProtection="1">
      <alignment horizontal="center" vertical="center"/>
      <protection hidden="1"/>
    </xf>
    <xf numFmtId="22" fontId="80" fillId="36" borderId="182" xfId="3" applyNumberFormat="1" applyFont="1" applyFill="1" applyBorder="1" applyAlignment="1" applyProtection="1">
      <alignment horizontal="center" vertical="center"/>
      <protection hidden="1"/>
    </xf>
    <xf numFmtId="22" fontId="80" fillId="36" borderId="185" xfId="3" applyNumberFormat="1" applyFont="1" applyFill="1" applyBorder="1" applyAlignment="1" applyProtection="1">
      <alignment horizontal="center" vertical="center"/>
      <protection hidden="1"/>
    </xf>
    <xf numFmtId="22" fontId="80" fillId="36" borderId="192" xfId="3" applyNumberFormat="1" applyFont="1" applyFill="1" applyBorder="1" applyAlignment="1" applyProtection="1">
      <alignment horizontal="center" vertical="center"/>
      <protection hidden="1"/>
    </xf>
    <xf numFmtId="4" fontId="80" fillId="6" borderId="191" xfId="0" applyNumberFormat="1" applyFont="1" applyFill="1" applyBorder="1" applyAlignment="1" applyProtection="1">
      <alignment horizontal="center" vertical="center"/>
      <protection hidden="1"/>
    </xf>
    <xf numFmtId="4" fontId="80" fillId="6" borderId="185" xfId="0" applyNumberFormat="1" applyFont="1" applyFill="1" applyBorder="1" applyAlignment="1" applyProtection="1">
      <alignment horizontal="center" vertical="center"/>
      <protection hidden="1"/>
    </xf>
    <xf numFmtId="4" fontId="80" fillId="6" borderId="186" xfId="0" applyNumberFormat="1" applyFont="1" applyFill="1" applyBorder="1" applyAlignment="1" applyProtection="1">
      <alignment horizontal="center" vertical="center"/>
      <protection hidden="1"/>
    </xf>
    <xf numFmtId="4" fontId="80" fillId="6" borderId="182" xfId="0" applyNumberFormat="1" applyFont="1" applyFill="1" applyBorder="1" applyAlignment="1" applyProtection="1">
      <alignment horizontal="center"/>
      <protection hidden="1"/>
    </xf>
    <xf numFmtId="4" fontId="80" fillId="6" borderId="185" xfId="0" applyNumberFormat="1" applyFont="1" applyFill="1" applyBorder="1" applyAlignment="1" applyProtection="1">
      <alignment horizontal="center"/>
      <protection hidden="1"/>
    </xf>
    <xf numFmtId="4" fontId="80" fillId="6" borderId="192" xfId="0" applyNumberFormat="1" applyFont="1" applyFill="1" applyBorder="1" applyAlignment="1" applyProtection="1">
      <alignment horizontal="center"/>
      <protection hidden="1"/>
    </xf>
    <xf numFmtId="4" fontId="77" fillId="6" borderId="175" xfId="0" applyNumberFormat="1" applyFont="1" applyFill="1" applyBorder="1" applyAlignment="1" applyProtection="1">
      <alignment horizontal="center" vertical="center"/>
      <protection locked="0" hidden="1"/>
    </xf>
    <xf numFmtId="4" fontId="77" fillId="6" borderId="176" xfId="0" applyNumberFormat="1" applyFont="1" applyFill="1" applyBorder="1" applyAlignment="1" applyProtection="1">
      <alignment horizontal="center" vertical="center"/>
      <protection locked="0" hidden="1"/>
    </xf>
    <xf numFmtId="0" fontId="77" fillId="6" borderId="168" xfId="0" applyFont="1" applyFill="1" applyBorder="1" applyAlignment="1" applyProtection="1">
      <protection locked="0" hidden="1"/>
    </xf>
    <xf numFmtId="0" fontId="77" fillId="6" borderId="167" xfId="0" applyFont="1" applyFill="1" applyBorder="1" applyAlignment="1" applyProtection="1">
      <protection locked="0" hidden="1"/>
    </xf>
    <xf numFmtId="0" fontId="19" fillId="39" borderId="0" xfId="0" applyFont="1" applyFill="1" applyAlignment="1" applyProtection="1">
      <alignment horizontal="center"/>
      <protection locked="0" hidden="1"/>
    </xf>
    <xf numFmtId="0" fontId="0" fillId="0" borderId="0" xfId="0" applyFill="1" applyAlignment="1" applyProtection="1">
      <alignment horizontal="left"/>
      <protection locked="0" hidden="1"/>
    </xf>
    <xf numFmtId="0" fontId="93" fillId="26" borderId="174" xfId="0" applyFont="1" applyFill="1" applyBorder="1" applyAlignment="1" applyProtection="1">
      <alignment horizontal="center" vertical="center"/>
      <protection hidden="1"/>
    </xf>
    <xf numFmtId="0" fontId="93" fillId="26" borderId="175" xfId="0" applyFont="1" applyFill="1" applyBorder="1" applyAlignment="1" applyProtection="1">
      <alignment horizontal="center" vertical="center"/>
      <protection hidden="1"/>
    </xf>
    <xf numFmtId="0" fontId="93" fillId="26" borderId="176" xfId="0" applyFont="1" applyFill="1" applyBorder="1" applyAlignment="1" applyProtection="1">
      <alignment horizontal="center" vertical="center"/>
      <protection hidden="1"/>
    </xf>
    <xf numFmtId="0" fontId="93" fillId="26" borderId="177" xfId="0" applyFont="1" applyFill="1" applyBorder="1" applyAlignment="1" applyProtection="1">
      <alignment horizontal="center" vertical="center"/>
      <protection hidden="1"/>
    </xf>
    <xf numFmtId="0" fontId="93" fillId="26" borderId="164" xfId="0" applyFont="1" applyFill="1" applyBorder="1" applyAlignment="1" applyProtection="1">
      <alignment horizontal="center" vertical="center"/>
      <protection hidden="1"/>
    </xf>
    <xf numFmtId="0" fontId="93" fillId="26" borderId="171" xfId="0" applyFont="1" applyFill="1" applyBorder="1" applyAlignment="1" applyProtection="1">
      <alignment horizontal="center" vertical="center"/>
      <protection hidden="1"/>
    </xf>
    <xf numFmtId="0" fontId="93" fillId="26" borderId="178" xfId="0" applyFont="1" applyFill="1" applyBorder="1" applyAlignment="1" applyProtection="1">
      <alignment horizontal="center" vertical="center"/>
      <protection hidden="1"/>
    </xf>
    <xf numFmtId="0" fontId="93" fillId="26" borderId="170" xfId="0" applyFont="1" applyFill="1" applyBorder="1" applyAlignment="1" applyProtection="1">
      <alignment horizontal="center" vertical="center"/>
      <protection hidden="1"/>
    </xf>
    <xf numFmtId="0" fontId="93" fillId="26" borderId="172" xfId="0" applyFont="1" applyFill="1" applyBorder="1" applyAlignment="1" applyProtection="1">
      <alignment horizontal="center" vertical="center"/>
      <protection hidden="1"/>
    </xf>
    <xf numFmtId="0" fontId="94" fillId="6" borderId="183" xfId="0" applyFont="1" applyFill="1" applyBorder="1" applyAlignment="1" applyProtection="1">
      <alignment horizontal="center" vertical="center"/>
      <protection hidden="1"/>
    </xf>
    <xf numFmtId="0" fontId="94" fillId="6" borderId="184" xfId="0" applyFont="1" applyFill="1" applyBorder="1" applyAlignment="1" applyProtection="1">
      <alignment horizontal="center" vertical="center"/>
      <protection hidden="1"/>
    </xf>
    <xf numFmtId="0" fontId="94" fillId="6" borderId="187" xfId="0" applyFont="1" applyFill="1" applyBorder="1" applyAlignment="1" applyProtection="1">
      <alignment horizontal="center" vertical="center"/>
      <protection hidden="1"/>
    </xf>
    <xf numFmtId="22" fontId="94" fillId="36" borderId="188" xfId="3" applyNumberFormat="1" applyFont="1" applyFill="1" applyBorder="1" applyAlignment="1" applyProtection="1">
      <alignment horizontal="center" vertical="center"/>
      <protection hidden="1"/>
    </xf>
    <xf numFmtId="22" fontId="94" fillId="36" borderId="189" xfId="3" applyNumberFormat="1" applyFont="1" applyFill="1" applyBorder="1" applyAlignment="1" applyProtection="1">
      <alignment horizontal="center" vertical="center"/>
      <protection hidden="1"/>
    </xf>
    <xf numFmtId="22" fontId="94" fillId="36" borderId="190" xfId="3" applyNumberFormat="1" applyFont="1" applyFill="1" applyBorder="1" applyAlignment="1" applyProtection="1">
      <alignment horizontal="center" vertical="center"/>
      <protection hidden="1"/>
    </xf>
    <xf numFmtId="0" fontId="94" fillId="6" borderId="188" xfId="0" applyFont="1" applyFill="1" applyBorder="1" applyAlignment="1" applyProtection="1">
      <alignment horizontal="center" vertical="center"/>
      <protection hidden="1"/>
    </xf>
    <xf numFmtId="0" fontId="94" fillId="6" borderId="189" xfId="0" applyFont="1" applyFill="1" applyBorder="1" applyAlignment="1" applyProtection="1">
      <alignment horizontal="center" vertical="center"/>
      <protection hidden="1"/>
    </xf>
    <xf numFmtId="0" fontId="94" fillId="6" borderId="190" xfId="0" applyFont="1" applyFill="1" applyBorder="1" applyAlignment="1" applyProtection="1">
      <alignment horizontal="center" vertical="center"/>
      <protection hidden="1"/>
    </xf>
    <xf numFmtId="0" fontId="0" fillId="0" borderId="0" xfId="0" applyAlignment="1" applyProtection="1">
      <protection locked="0" hidden="1"/>
    </xf>
    <xf numFmtId="0" fontId="19" fillId="0" borderId="0" xfId="0" applyFont="1" applyFill="1" applyAlignment="1" applyProtection="1">
      <alignment horizontal="center"/>
      <protection locked="0" hidden="1"/>
    </xf>
    <xf numFmtId="0" fontId="110" fillId="0" borderId="0" xfId="0" applyFont="1" applyAlignment="1" applyProtection="1">
      <alignment horizontal="center"/>
      <protection locked="0" hidden="1"/>
    </xf>
    <xf numFmtId="0" fontId="19" fillId="39" borderId="0" xfId="0" applyFont="1" applyFill="1" applyAlignment="1" applyProtection="1">
      <alignment horizontal="right" vertical="top"/>
      <protection hidden="1"/>
    </xf>
    <xf numFmtId="0" fontId="0" fillId="0" borderId="8" xfId="0" applyBorder="1" applyAlignment="1" applyProtection="1">
      <protection locked="0" hidden="1"/>
    </xf>
    <xf numFmtId="0" fontId="35" fillId="0" borderId="0" xfId="0" applyFont="1" applyBorder="1" applyAlignment="1" applyProtection="1">
      <alignment horizontal="center"/>
      <protection locked="0" hidden="1"/>
    </xf>
    <xf numFmtId="0" fontId="35" fillId="0" borderId="5" xfId="0" applyFont="1" applyBorder="1" applyAlignment="1" applyProtection="1">
      <alignment horizontal="center"/>
      <protection locked="0" hidden="1"/>
    </xf>
    <xf numFmtId="0" fontId="0" fillId="6" borderId="0" xfId="0" applyFill="1" applyBorder="1" applyAlignment="1" applyProtection="1">
      <alignment horizontal="center"/>
      <protection hidden="1"/>
    </xf>
    <xf numFmtId="0" fontId="51" fillId="14" borderId="130" xfId="8" applyFont="1" applyBorder="1" applyAlignment="1" applyProtection="1">
      <alignment horizontal="right" vertical="top"/>
      <protection hidden="1"/>
    </xf>
    <xf numFmtId="0" fontId="35" fillId="0" borderId="2" xfId="0" applyFont="1" applyBorder="1" applyAlignment="1" applyProtection="1">
      <protection locked="0" hidden="1"/>
    </xf>
    <xf numFmtId="0" fontId="35" fillId="0" borderId="48" xfId="0" applyFont="1" applyBorder="1" applyAlignment="1" applyProtection="1">
      <protection locked="0" hidden="1"/>
    </xf>
    <xf numFmtId="0" fontId="13" fillId="35" borderId="0" xfId="0" applyFont="1" applyFill="1" applyBorder="1" applyAlignment="1" applyProtection="1">
      <alignment horizontal="center"/>
      <protection hidden="1"/>
    </xf>
    <xf numFmtId="8" fontId="0" fillId="35" borderId="0" xfId="0" applyNumberFormat="1" applyFill="1" applyAlignment="1" applyProtection="1">
      <alignment horizontal="center"/>
      <protection hidden="1"/>
    </xf>
    <xf numFmtId="8" fontId="8" fillId="21" borderId="21" xfId="11" applyNumberFormat="1" applyFont="1" applyBorder="1" applyAlignment="1" applyProtection="1">
      <alignment horizontal="center"/>
      <protection locked="0" hidden="1"/>
    </xf>
    <xf numFmtId="0" fontId="8" fillId="21" borderId="21" xfId="11" applyFont="1" applyBorder="1" applyAlignment="1" applyProtection="1">
      <alignment horizontal="center"/>
      <protection locked="0" hidden="1"/>
    </xf>
    <xf numFmtId="43" fontId="56" fillId="27" borderId="0" xfId="0" applyNumberFormat="1" applyFont="1" applyFill="1" applyBorder="1" applyAlignment="1" applyProtection="1">
      <alignment horizontal="center"/>
      <protection hidden="1"/>
    </xf>
    <xf numFmtId="166" fontId="35" fillId="27" borderId="0" xfId="15" applyNumberFormat="1" applyFont="1" applyFill="1" applyBorder="1" applyAlignment="1" applyProtection="1">
      <alignment horizontal="center"/>
      <protection hidden="1"/>
    </xf>
    <xf numFmtId="22" fontId="16" fillId="14" borderId="0" xfId="8" applyNumberFormat="1" applyFont="1" applyBorder="1" applyAlignment="1" applyProtection="1">
      <alignment horizontal="center" vertical="top"/>
      <protection hidden="1"/>
    </xf>
    <xf numFmtId="0" fontId="53" fillId="26" borderId="0" xfId="0" applyFont="1" applyFill="1" applyBorder="1" applyAlignment="1" applyProtection="1">
      <alignment horizontal="left" vertical="center"/>
      <protection hidden="1"/>
    </xf>
    <xf numFmtId="0" fontId="64" fillId="6" borderId="232" xfId="0" applyFont="1" applyFill="1" applyBorder="1" applyProtection="1">
      <protection locked="0" hidden="1"/>
    </xf>
    <xf numFmtId="0" fontId="64" fillId="6" borderId="233" xfId="0" applyFont="1" applyFill="1" applyBorder="1" applyProtection="1">
      <protection locked="0" hidden="1"/>
    </xf>
    <xf numFmtId="40" fontId="64" fillId="6" borderId="232" xfId="0" applyNumberFormat="1" applyFont="1" applyFill="1" applyBorder="1" applyAlignment="1" applyProtection="1">
      <alignment horizontal="center"/>
      <protection locked="0" hidden="1"/>
    </xf>
    <xf numFmtId="40" fontId="64" fillId="6" borderId="230" xfId="0" applyNumberFormat="1" applyFont="1" applyFill="1" applyBorder="1" applyAlignment="1" applyProtection="1">
      <alignment horizontal="center"/>
      <protection locked="0" hidden="1"/>
    </xf>
    <xf numFmtId="0" fontId="64" fillId="20" borderId="231" xfId="10" applyFont="1" applyBorder="1" applyProtection="1">
      <protection locked="0" hidden="1"/>
    </xf>
    <xf numFmtId="0" fontId="64" fillId="20" borderId="233" xfId="10" applyFont="1" applyBorder="1" applyProtection="1">
      <protection locked="0" hidden="1"/>
    </xf>
    <xf numFmtId="0" fontId="35" fillId="0" borderId="9" xfId="0" applyFont="1" applyBorder="1" applyAlignment="1" applyProtection="1">
      <protection locked="0" hidden="1"/>
    </xf>
    <xf numFmtId="0" fontId="35" fillId="0" borderId="0" xfId="0" applyFont="1" applyBorder="1" applyAlignment="1" applyProtection="1">
      <protection locked="0" hidden="1"/>
    </xf>
    <xf numFmtId="0" fontId="35" fillId="0" borderId="5" xfId="0" applyFont="1" applyBorder="1" applyAlignment="1" applyProtection="1">
      <protection locked="0" hidden="1"/>
    </xf>
    <xf numFmtId="168" fontId="35" fillId="0" borderId="9" xfId="0" applyNumberFormat="1" applyFont="1" applyBorder="1" applyAlignment="1" applyProtection="1">
      <protection locked="0" hidden="1"/>
    </xf>
    <xf numFmtId="168" fontId="35" fillId="0" borderId="0" xfId="0" applyNumberFormat="1" applyFont="1" applyBorder="1" applyAlignment="1" applyProtection="1">
      <protection locked="0" hidden="1"/>
    </xf>
    <xf numFmtId="168" fontId="35" fillId="0" borderId="5" xfId="0" applyNumberFormat="1" applyFont="1" applyBorder="1" applyAlignment="1" applyProtection="1">
      <protection locked="0" hidden="1"/>
    </xf>
    <xf numFmtId="0" fontId="25" fillId="35" borderId="0" xfId="0" applyFont="1" applyFill="1" applyBorder="1" applyAlignment="1" applyProtection="1">
      <alignment horizontal="center" vertical="center"/>
      <protection hidden="1"/>
    </xf>
    <xf numFmtId="170" fontId="7" fillId="35" borderId="0" xfId="0" applyNumberFormat="1" applyFont="1" applyFill="1" applyBorder="1" applyAlignment="1" applyProtection="1">
      <alignment horizontal="center" vertical="center"/>
      <protection hidden="1"/>
    </xf>
    <xf numFmtId="0" fontId="49" fillId="35" borderId="0" xfId="0" applyFont="1" applyFill="1" applyBorder="1" applyAlignment="1" applyProtection="1">
      <alignment horizontal="left" vertical="center"/>
      <protection hidden="1"/>
    </xf>
    <xf numFmtId="8" fontId="37" fillId="21" borderId="21" xfId="11" applyNumberFormat="1" applyFont="1" applyBorder="1" applyAlignment="1" applyProtection="1">
      <alignment horizontal="center"/>
      <protection locked="0" hidden="1"/>
    </xf>
    <xf numFmtId="0" fontId="37" fillId="21" borderId="21" xfId="11" applyFont="1" applyBorder="1" applyAlignment="1" applyProtection="1">
      <alignment horizontal="center"/>
      <protection locked="0" hidden="1"/>
    </xf>
    <xf numFmtId="164" fontId="50" fillId="27" borderId="0" xfId="0" applyNumberFormat="1" applyFont="1" applyFill="1" applyAlignment="1" applyProtection="1">
      <alignment horizontal="left"/>
      <protection hidden="1"/>
    </xf>
    <xf numFmtId="8" fontId="48" fillId="27" borderId="0" xfId="1" applyNumberFormat="1" applyFont="1" applyFill="1" applyBorder="1" applyAlignment="1" applyProtection="1">
      <alignment horizontal="center"/>
      <protection hidden="1"/>
    </xf>
    <xf numFmtId="8" fontId="62" fillId="6" borderId="0" xfId="15" applyNumberFormat="1" applyFont="1" applyFill="1" applyBorder="1" applyAlignment="1" applyProtection="1">
      <alignment horizontal="center"/>
      <protection hidden="1"/>
    </xf>
    <xf numFmtId="0" fontId="0" fillId="6" borderId="229" xfId="0" applyFill="1" applyBorder="1" applyProtection="1">
      <protection locked="0" hidden="1"/>
    </xf>
    <xf numFmtId="0" fontId="80" fillId="6" borderId="229" xfId="0" applyFont="1" applyFill="1" applyBorder="1" applyAlignment="1" applyProtection="1">
      <alignment horizontal="left"/>
      <protection locked="0" hidden="1"/>
    </xf>
    <xf numFmtId="0" fontId="71" fillId="27" borderId="194" xfId="0" applyFont="1" applyFill="1" applyBorder="1" applyAlignment="1" applyProtection="1">
      <alignment horizontal="center"/>
      <protection hidden="1"/>
    </xf>
    <xf numFmtId="0" fontId="0" fillId="6" borderId="0" xfId="0" applyFill="1" applyProtection="1">
      <protection hidden="1"/>
    </xf>
    <xf numFmtId="0" fontId="55" fillId="23" borderId="0" xfId="0" applyFont="1" applyFill="1" applyBorder="1" applyAlignment="1" applyProtection="1">
      <alignment horizontal="center"/>
      <protection hidden="1"/>
    </xf>
    <xf numFmtId="43" fontId="55" fillId="23" borderId="0" xfId="0" applyNumberFormat="1" applyFont="1" applyFill="1" applyBorder="1" applyAlignment="1" applyProtection="1">
      <alignment horizontal="center"/>
      <protection hidden="1"/>
    </xf>
    <xf numFmtId="0" fontId="53" fillId="23" borderId="0" xfId="0" applyFont="1" applyFill="1" applyBorder="1" applyAlignment="1" applyProtection="1">
      <alignment horizontal="center"/>
      <protection hidden="1"/>
    </xf>
    <xf numFmtId="43" fontId="55" fillId="23" borderId="0" xfId="0" applyNumberFormat="1" applyFont="1" applyFill="1" applyBorder="1" applyAlignment="1" applyProtection="1">
      <alignment horizontal="left"/>
      <protection hidden="1"/>
    </xf>
    <xf numFmtId="0" fontId="35" fillId="0" borderId="9" xfId="0" applyFont="1" applyBorder="1" applyAlignment="1" applyProtection="1">
      <alignment vertical="center"/>
      <protection locked="0" hidden="1"/>
    </xf>
    <xf numFmtId="0" fontId="35" fillId="0" borderId="0" xfId="0" applyFont="1" applyBorder="1" applyAlignment="1" applyProtection="1">
      <alignment vertical="center"/>
      <protection locked="0" hidden="1"/>
    </xf>
    <xf numFmtId="0" fontId="35" fillId="0" borderId="5" xfId="0" applyFont="1" applyBorder="1" applyAlignment="1" applyProtection="1">
      <alignment vertical="center"/>
      <protection locked="0" hidden="1"/>
    </xf>
    <xf numFmtId="0" fontId="32" fillId="11" borderId="30" xfId="0" applyFont="1" applyFill="1" applyBorder="1" applyAlignment="1" applyProtection="1">
      <alignment horizontal="center"/>
      <protection hidden="1"/>
    </xf>
    <xf numFmtId="0" fontId="32" fillId="11" borderId="16" xfId="0" applyFont="1" applyFill="1" applyBorder="1" applyAlignment="1" applyProtection="1">
      <alignment horizontal="center"/>
      <protection hidden="1"/>
    </xf>
    <xf numFmtId="0" fontId="32" fillId="11" borderId="26" xfId="0" applyFont="1" applyFill="1" applyBorder="1" applyAlignment="1" applyProtection="1">
      <alignment horizontal="center"/>
      <protection hidden="1"/>
    </xf>
    <xf numFmtId="43" fontId="39" fillId="11" borderId="0" xfId="1" applyFont="1" applyFill="1" applyBorder="1" applyAlignment="1" applyProtection="1">
      <alignment horizontal="center"/>
      <protection hidden="1"/>
    </xf>
    <xf numFmtId="43" fontId="39" fillId="11" borderId="22" xfId="1" applyFont="1" applyFill="1" applyBorder="1" applyAlignment="1" applyProtection="1">
      <alignment horizontal="center"/>
      <protection hidden="1"/>
    </xf>
    <xf numFmtId="43" fontId="0" fillId="11" borderId="267" xfId="0" applyNumberFormat="1" applyFill="1" applyBorder="1" applyAlignment="1" applyProtection="1">
      <alignment horizontal="center" vertical="center"/>
      <protection hidden="1"/>
    </xf>
    <xf numFmtId="43" fontId="0" fillId="11" borderId="0" xfId="0" applyNumberFormat="1" applyFill="1" applyBorder="1" applyAlignment="1" applyProtection="1">
      <alignment horizontal="center" vertical="center"/>
      <protection hidden="1"/>
    </xf>
    <xf numFmtId="0" fontId="4" fillId="6" borderId="0" xfId="0" applyFont="1" applyFill="1" applyBorder="1" applyAlignment="1" applyProtection="1">
      <alignment horizontal="center"/>
      <protection hidden="1"/>
    </xf>
    <xf numFmtId="0" fontId="92" fillId="6" borderId="0" xfId="0" applyFont="1" applyFill="1" applyBorder="1" applyAlignment="1" applyProtection="1">
      <alignment horizontal="center" wrapText="1"/>
      <protection hidden="1"/>
    </xf>
    <xf numFmtId="0" fontId="73" fillId="6" borderId="0" xfId="0" applyFont="1" applyFill="1" applyBorder="1" applyAlignment="1" applyProtection="1">
      <alignment horizontal="center" wrapText="1"/>
      <protection hidden="1"/>
    </xf>
    <xf numFmtId="0" fontId="73" fillId="6" borderId="228" xfId="0" applyFont="1" applyFill="1" applyBorder="1" applyAlignment="1" applyProtection="1">
      <alignment horizontal="center" wrapText="1"/>
      <protection hidden="1"/>
    </xf>
    <xf numFmtId="0" fontId="46" fillId="26" borderId="0" xfId="0" applyFont="1" applyFill="1" applyBorder="1" applyAlignment="1" applyProtection="1">
      <alignment horizontal="left" vertical="center"/>
      <protection hidden="1"/>
    </xf>
    <xf numFmtId="167" fontId="6" fillId="26" borderId="0" xfId="0" applyNumberFormat="1" applyFont="1" applyFill="1" applyAlignment="1" applyProtection="1">
      <alignment horizontal="center" vertical="center"/>
      <protection hidden="1"/>
    </xf>
    <xf numFmtId="40" fontId="64" fillId="6" borderId="228" xfId="0" applyNumberFormat="1" applyFont="1" applyFill="1" applyBorder="1" applyAlignment="1" applyProtection="1">
      <alignment horizontal="center"/>
      <protection locked="0" hidden="1"/>
    </xf>
    <xf numFmtId="0" fontId="35" fillId="0" borderId="9" xfId="0" applyFont="1" applyFill="1" applyBorder="1" applyAlignment="1" applyProtection="1">
      <alignment horizontal="center"/>
      <protection locked="0" hidden="1"/>
    </xf>
    <xf numFmtId="0" fontId="35" fillId="0" borderId="0" xfId="0" applyFont="1" applyFill="1" applyBorder="1" applyAlignment="1" applyProtection="1">
      <alignment horizontal="center"/>
      <protection locked="0" hidden="1"/>
    </xf>
    <xf numFmtId="0" fontId="6" fillId="23" borderId="29" xfId="0" applyFont="1" applyFill="1" applyBorder="1" applyAlignment="1" applyProtection="1">
      <alignment horizontal="center"/>
      <protection hidden="1"/>
    </xf>
    <xf numFmtId="0" fontId="6" fillId="23" borderId="27" xfId="0" applyFont="1" applyFill="1" applyBorder="1" applyAlignment="1" applyProtection="1">
      <alignment horizontal="center"/>
      <protection hidden="1"/>
    </xf>
    <xf numFmtId="0" fontId="6" fillId="23" borderId="28" xfId="0" applyFont="1" applyFill="1" applyBorder="1" applyAlignment="1" applyProtection="1">
      <alignment horizontal="center"/>
      <protection hidden="1"/>
    </xf>
    <xf numFmtId="43" fontId="34" fillId="23" borderId="0" xfId="0" applyNumberFormat="1" applyFont="1" applyFill="1" applyBorder="1" applyAlignment="1" applyProtection="1">
      <alignment horizontal="center"/>
      <protection hidden="1"/>
    </xf>
    <xf numFmtId="0" fontId="34" fillId="23" borderId="0" xfId="0" applyFont="1" applyFill="1" applyBorder="1" applyAlignment="1" applyProtection="1">
      <alignment horizontal="center"/>
      <protection hidden="1"/>
    </xf>
    <xf numFmtId="43" fontId="78" fillId="23" borderId="0" xfId="0" applyNumberFormat="1" applyFont="1" applyFill="1" applyBorder="1" applyAlignment="1" applyProtection="1">
      <alignment horizontal="center"/>
      <protection hidden="1"/>
    </xf>
    <xf numFmtId="43" fontId="5" fillId="23" borderId="0" xfId="0" applyNumberFormat="1" applyFont="1" applyFill="1" applyBorder="1" applyAlignment="1" applyProtection="1">
      <alignment horizontal="left"/>
      <protection hidden="1"/>
    </xf>
    <xf numFmtId="0" fontId="24" fillId="0" borderId="10" xfId="0" applyFont="1" applyFill="1" applyBorder="1" applyAlignment="1" applyProtection="1">
      <alignment horizontal="center"/>
      <protection hidden="1"/>
    </xf>
    <xf numFmtId="0" fontId="26" fillId="0" borderId="19" xfId="0" applyFont="1" applyFill="1" applyBorder="1" applyAlignment="1" applyProtection="1">
      <alignment horizontal="center" vertical="center"/>
      <protection hidden="1"/>
    </xf>
    <xf numFmtId="0" fontId="26" fillId="0" borderId="20" xfId="0" applyFont="1" applyFill="1" applyBorder="1" applyAlignment="1" applyProtection="1">
      <alignment horizontal="center" vertical="center"/>
      <protection hidden="1"/>
    </xf>
    <xf numFmtId="0" fontId="28" fillId="0" borderId="76" xfId="0" applyFont="1" applyFill="1" applyBorder="1" applyAlignment="1" applyProtection="1">
      <alignment horizontal="right"/>
      <protection hidden="1"/>
    </xf>
    <xf numFmtId="0" fontId="28" fillId="0" borderId="72" xfId="0" applyFont="1" applyFill="1" applyBorder="1" applyAlignment="1" applyProtection="1">
      <alignment horizontal="right"/>
      <protection hidden="1"/>
    </xf>
    <xf numFmtId="43" fontId="32" fillId="24" borderId="67" xfId="1" applyFont="1" applyFill="1" applyBorder="1" applyAlignment="1" applyProtection="1">
      <alignment horizontal="center"/>
      <protection hidden="1"/>
    </xf>
    <xf numFmtId="43" fontId="32" fillId="24" borderId="66" xfId="1" applyFont="1" applyFill="1" applyBorder="1" applyAlignment="1" applyProtection="1">
      <alignment horizontal="center"/>
      <protection hidden="1"/>
    </xf>
    <xf numFmtId="43" fontId="39" fillId="24" borderId="15" xfId="1" applyFont="1" applyFill="1" applyBorder="1" applyAlignment="1" applyProtection="1">
      <alignment horizontal="center"/>
      <protection hidden="1"/>
    </xf>
    <xf numFmtId="43" fontId="0" fillId="24" borderId="58" xfId="1" applyFont="1" applyFill="1" applyBorder="1" applyAlignment="1" applyProtection="1">
      <alignment horizontal="center" vertical="center"/>
      <protection hidden="1"/>
    </xf>
    <xf numFmtId="0" fontId="19" fillId="0" borderId="9" xfId="0" applyFont="1" applyBorder="1" applyAlignment="1" applyProtection="1">
      <alignment horizontal="center"/>
      <protection hidden="1"/>
    </xf>
    <xf numFmtId="0" fontId="19" fillId="0" borderId="0" xfId="0" applyFont="1" applyBorder="1" applyAlignment="1" applyProtection="1">
      <alignment horizontal="center"/>
      <protection hidden="1"/>
    </xf>
    <xf numFmtId="0" fontId="18" fillId="0" borderId="0" xfId="0" applyFont="1" applyBorder="1" applyAlignment="1" applyProtection="1">
      <alignment horizontal="center"/>
      <protection locked="0" hidden="1"/>
    </xf>
    <xf numFmtId="0" fontId="23" fillId="0" borderId="18" xfId="0" applyFont="1" applyBorder="1" applyAlignment="1" applyProtection="1">
      <alignment horizontal="center"/>
      <protection hidden="1"/>
    </xf>
    <xf numFmtId="0" fontId="26" fillId="0" borderId="19" xfId="0" applyFont="1" applyBorder="1" applyAlignment="1" applyProtection="1">
      <alignment horizontal="center"/>
      <protection hidden="1"/>
    </xf>
    <xf numFmtId="0" fontId="26" fillId="0" borderId="20" xfId="0" applyFont="1" applyBorder="1" applyAlignment="1" applyProtection="1">
      <alignment horizontal="center"/>
      <protection hidden="1"/>
    </xf>
    <xf numFmtId="0" fontId="27" fillId="11" borderId="12" xfId="0" applyFont="1" applyFill="1" applyBorder="1" applyAlignment="1" applyProtection="1">
      <alignment horizontal="right"/>
      <protection hidden="1"/>
    </xf>
    <xf numFmtId="0" fontId="27" fillId="11" borderId="16" xfId="0" applyFont="1" applyFill="1" applyBorder="1" applyAlignment="1" applyProtection="1">
      <alignment horizontal="right"/>
      <protection hidden="1"/>
    </xf>
    <xf numFmtId="0" fontId="27" fillId="11" borderId="198" xfId="0" applyFont="1" applyFill="1" applyBorder="1" applyAlignment="1" applyProtection="1">
      <alignment horizontal="right"/>
      <protection hidden="1"/>
    </xf>
    <xf numFmtId="0" fontId="15" fillId="0" borderId="22" xfId="0" applyFont="1" applyBorder="1" applyAlignment="1" applyProtection="1">
      <alignment horizontal="right"/>
      <protection hidden="1"/>
    </xf>
    <xf numFmtId="0" fontId="0" fillId="0" borderId="22" xfId="0" applyBorder="1" applyAlignment="1" applyProtection="1">
      <alignment horizontal="right"/>
      <protection hidden="1"/>
    </xf>
    <xf numFmtId="0" fontId="9" fillId="0" borderId="14"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26" xfId="0" applyFont="1" applyBorder="1" applyAlignment="1" applyProtection="1">
      <alignment horizontal="center"/>
      <protection hidden="1"/>
    </xf>
    <xf numFmtId="0" fontId="40" fillId="0" borderId="118" xfId="0" applyFont="1" applyBorder="1" applyAlignment="1" applyProtection="1">
      <alignment horizontal="center" wrapText="1"/>
      <protection hidden="1"/>
    </xf>
    <xf numFmtId="0" fontId="40" fillId="0" borderId="117" xfId="0" applyFont="1" applyBorder="1" applyAlignment="1" applyProtection="1">
      <alignment horizontal="center" wrapText="1"/>
      <protection hidden="1"/>
    </xf>
    <xf numFmtId="0" fontId="61" fillId="3" borderId="122" xfId="3" applyFont="1" applyBorder="1" applyAlignment="1" applyProtection="1">
      <alignment horizontal="right" vertical="center"/>
      <protection hidden="1"/>
    </xf>
    <xf numFmtId="0" fontId="57" fillId="3" borderId="122" xfId="3" applyFont="1" applyBorder="1" applyAlignment="1" applyProtection="1">
      <alignment horizontal="right" vertical="center"/>
      <protection hidden="1"/>
    </xf>
    <xf numFmtId="22" fontId="52" fillId="3" borderId="122" xfId="3" applyNumberFormat="1" applyFont="1" applyBorder="1" applyAlignment="1" applyProtection="1">
      <alignment horizontal="center" vertical="center"/>
      <protection hidden="1"/>
    </xf>
    <xf numFmtId="165" fontId="40" fillId="3" borderId="0" xfId="3" applyNumberFormat="1" applyFont="1" applyBorder="1" applyAlignment="1" applyProtection="1">
      <alignment horizontal="left" vertical="center"/>
      <protection hidden="1"/>
    </xf>
    <xf numFmtId="0" fontId="18" fillId="3" borderId="0" xfId="3" applyFont="1" applyBorder="1" applyAlignment="1" applyProtection="1">
      <alignment horizontal="right" vertical="center"/>
      <protection locked="0" hidden="1"/>
    </xf>
    <xf numFmtId="0" fontId="52" fillId="3" borderId="3" xfId="3" applyFont="1" applyBorder="1" applyAlignment="1" applyProtection="1">
      <alignment horizontal="left" vertical="center"/>
      <protection hidden="1"/>
    </xf>
    <xf numFmtId="22" fontId="52" fillId="3" borderId="0" xfId="3" applyNumberFormat="1" applyFont="1" applyBorder="1" applyAlignment="1" applyProtection="1">
      <alignment horizontal="center" vertical="center"/>
      <protection hidden="1"/>
    </xf>
    <xf numFmtId="0" fontId="52" fillId="3" borderId="0" xfId="3" applyFont="1" applyBorder="1" applyAlignment="1" applyProtection="1">
      <alignment horizontal="center" vertical="center"/>
      <protection hidden="1"/>
    </xf>
    <xf numFmtId="165" fontId="75" fillId="3" borderId="122" xfId="3" applyNumberFormat="1" applyFont="1" applyBorder="1" applyAlignment="1" applyProtection="1">
      <alignment horizontal="right" vertical="center"/>
      <protection hidden="1"/>
    </xf>
    <xf numFmtId="0" fontId="25" fillId="17" borderId="0" xfId="0" applyFont="1" applyFill="1" applyBorder="1" applyAlignment="1" applyProtection="1">
      <protection hidden="1"/>
    </xf>
    <xf numFmtId="0" fontId="47" fillId="17" borderId="121" xfId="0" applyFont="1" applyFill="1" applyBorder="1" applyAlignment="1" applyProtection="1">
      <alignment horizontal="center" vertical="center"/>
      <protection hidden="1"/>
    </xf>
    <xf numFmtId="8" fontId="47" fillId="17" borderId="121" xfId="0" applyNumberFormat="1" applyFont="1" applyFill="1" applyBorder="1" applyAlignment="1" applyProtection="1">
      <alignment horizontal="right" vertical="center"/>
      <protection hidden="1"/>
    </xf>
    <xf numFmtId="0" fontId="104" fillId="17" borderId="121" xfId="0" applyFont="1" applyFill="1" applyBorder="1" applyAlignment="1" applyProtection="1">
      <alignment horizontal="left" vertical="center"/>
      <protection hidden="1"/>
    </xf>
    <xf numFmtId="166" fontId="104" fillId="17" borderId="121" xfId="0" applyNumberFormat="1" applyFont="1" applyFill="1" applyBorder="1" applyAlignment="1" applyProtection="1">
      <alignment horizontal="right" vertical="center"/>
      <protection hidden="1"/>
    </xf>
    <xf numFmtId="0" fontId="104" fillId="17" borderId="121" xfId="0" applyFont="1" applyFill="1" applyBorder="1" applyAlignment="1" applyProtection="1">
      <alignment horizontal="right" vertical="center"/>
      <protection hidden="1"/>
    </xf>
    <xf numFmtId="0" fontId="104" fillId="17" borderId="123" xfId="0" applyFont="1" applyFill="1" applyBorder="1" applyAlignment="1" applyProtection="1">
      <alignment horizontal="right" vertical="center"/>
      <protection hidden="1"/>
    </xf>
    <xf numFmtId="0" fontId="7" fillId="17" borderId="124" xfId="0" applyFont="1" applyFill="1" applyBorder="1" applyAlignment="1" applyProtection="1">
      <alignment horizontal="center"/>
      <protection hidden="1"/>
    </xf>
    <xf numFmtId="0" fontId="7" fillId="17" borderId="125" xfId="0" applyFont="1" applyFill="1" applyBorder="1" applyAlignment="1" applyProtection="1">
      <alignment horizontal="center"/>
      <protection hidden="1"/>
    </xf>
    <xf numFmtId="43" fontId="15" fillId="6" borderId="0" xfId="0" applyNumberFormat="1" applyFont="1" applyFill="1" applyAlignment="1" applyProtection="1">
      <alignment horizontal="center"/>
      <protection hidden="1"/>
    </xf>
    <xf numFmtId="0" fontId="34" fillId="0" borderId="0" xfId="0" applyFont="1" applyAlignment="1" applyProtection="1">
      <alignment horizontal="center"/>
      <protection locked="0" hidden="1"/>
    </xf>
    <xf numFmtId="0" fontId="15" fillId="43" borderId="0" xfId="0" applyFont="1" applyFill="1" applyAlignment="1" applyProtection="1">
      <alignment horizontal="left" vertical="center"/>
      <protection hidden="1"/>
    </xf>
    <xf numFmtId="40" fontId="15" fillId="43" borderId="0" xfId="0" applyNumberFormat="1" applyFont="1" applyFill="1" applyBorder="1" applyAlignment="1" applyProtection="1">
      <alignment horizontal="center" vertical="center"/>
      <protection hidden="1"/>
    </xf>
    <xf numFmtId="0" fontId="15" fillId="43" borderId="0" xfId="0" applyFont="1" applyFill="1" applyBorder="1" applyAlignment="1" applyProtection="1">
      <alignment horizontal="center" vertical="center"/>
      <protection hidden="1"/>
    </xf>
    <xf numFmtId="43" fontId="15" fillId="43" borderId="0" xfId="0" applyNumberFormat="1" applyFont="1" applyFill="1" applyBorder="1" applyAlignment="1" applyProtection="1">
      <alignment horizontal="center" vertical="center"/>
      <protection hidden="1"/>
    </xf>
    <xf numFmtId="8" fontId="15" fillId="43" borderId="0" xfId="0" applyNumberFormat="1" applyFont="1" applyFill="1" applyBorder="1" applyAlignment="1" applyProtection="1">
      <alignment horizontal="center" vertical="center"/>
      <protection hidden="1"/>
    </xf>
    <xf numFmtId="0" fontId="15" fillId="26" borderId="241" xfId="0" applyFont="1" applyFill="1" applyBorder="1" applyAlignment="1" applyProtection="1">
      <alignment horizontal="left"/>
      <protection hidden="1"/>
    </xf>
    <xf numFmtId="0" fontId="15" fillId="26" borderId="242" xfId="0" applyFont="1" applyFill="1" applyBorder="1" applyAlignment="1" applyProtection="1">
      <alignment horizontal="left"/>
      <protection hidden="1"/>
    </xf>
    <xf numFmtId="4" fontId="77" fillId="8" borderId="167" xfId="0" applyNumberFormat="1" applyFont="1" applyFill="1" applyBorder="1" applyAlignment="1" applyProtection="1">
      <alignment horizontal="center" vertical="center"/>
      <protection locked="0" hidden="1"/>
    </xf>
    <xf numFmtId="4" fontId="77" fillId="8" borderId="173" xfId="0" applyNumberFormat="1" applyFont="1" applyFill="1" applyBorder="1" applyAlignment="1" applyProtection="1">
      <alignment horizontal="center" vertical="center"/>
      <protection locked="0" hidden="1"/>
    </xf>
    <xf numFmtId="0" fontId="77" fillId="8" borderId="253" xfId="0" applyFont="1" applyFill="1" applyBorder="1" applyAlignment="1" applyProtection="1">
      <alignment horizontal="center" vertical="center"/>
      <protection locked="0" hidden="1"/>
    </xf>
    <xf numFmtId="0" fontId="77" fillId="8" borderId="167" xfId="0" applyFont="1" applyFill="1" applyBorder="1" applyAlignment="1" applyProtection="1">
      <alignment horizontal="center" vertical="center"/>
      <protection locked="0" hidden="1"/>
    </xf>
    <xf numFmtId="22" fontId="77" fillId="8" borderId="253" xfId="3" applyNumberFormat="1" applyFont="1" applyFill="1" applyBorder="1" applyAlignment="1" applyProtection="1">
      <alignment horizontal="center" vertical="center"/>
      <protection locked="0" hidden="1"/>
    </xf>
    <xf numFmtId="22" fontId="77" fillId="8" borderId="167" xfId="3" applyNumberFormat="1" applyFont="1" applyFill="1" applyBorder="1" applyAlignment="1" applyProtection="1">
      <alignment horizontal="center" vertical="center"/>
      <protection locked="0" hidden="1"/>
    </xf>
    <xf numFmtId="0" fontId="77" fillId="6" borderId="183" xfId="0" applyFont="1" applyFill="1" applyBorder="1" applyAlignment="1" applyProtection="1">
      <protection locked="0" hidden="1"/>
    </xf>
    <xf numFmtId="0" fontId="77" fillId="6" borderId="184" xfId="0" applyFont="1" applyFill="1" applyBorder="1" applyAlignment="1" applyProtection="1">
      <protection locked="0" hidden="1"/>
    </xf>
    <xf numFmtId="4" fontId="77" fillId="8" borderId="253" xfId="0" applyNumberFormat="1" applyFont="1" applyFill="1" applyBorder="1" applyAlignment="1" applyProtection="1">
      <alignment horizontal="center"/>
      <protection locked="0" hidden="1"/>
    </xf>
    <xf numFmtId="4" fontId="77" fillId="8" borderId="167" xfId="0" applyNumberFormat="1" applyFont="1" applyFill="1" applyBorder="1" applyAlignment="1" applyProtection="1">
      <alignment horizontal="center"/>
      <protection locked="0" hidden="1"/>
    </xf>
    <xf numFmtId="0" fontId="41" fillId="43" borderId="0" xfId="0" applyFont="1" applyFill="1" applyBorder="1" applyAlignment="1" applyProtection="1">
      <alignment horizontal="left" vertical="center"/>
      <protection hidden="1"/>
    </xf>
    <xf numFmtId="167" fontId="0" fillId="0" borderId="0" xfId="0" applyNumberFormat="1" applyAlignment="1" applyProtection="1">
      <alignment horizontal="center"/>
      <protection locked="0" hidden="1"/>
    </xf>
    <xf numFmtId="22" fontId="17" fillId="14" borderId="0" xfId="8" applyNumberFormat="1" applyFont="1" applyBorder="1" applyAlignment="1" applyProtection="1">
      <alignment horizontal="left" vertical="top"/>
      <protection hidden="1"/>
    </xf>
    <xf numFmtId="22" fontId="16" fillId="14" borderId="0" xfId="8" applyNumberFormat="1" applyFont="1" applyBorder="1" applyAlignment="1" applyProtection="1">
      <alignment horizontal="left" vertical="top"/>
      <protection hidden="1"/>
    </xf>
    <xf numFmtId="0" fontId="13" fillId="6" borderId="0" xfId="0" applyFont="1" applyFill="1" applyAlignment="1" applyProtection="1">
      <alignment horizontal="center" vertical="center"/>
      <protection hidden="1"/>
    </xf>
    <xf numFmtId="0" fontId="0" fillId="39" borderId="240" xfId="0" applyFill="1" applyBorder="1" applyAlignment="1" applyProtection="1">
      <alignment horizontal="center"/>
      <protection hidden="1"/>
    </xf>
    <xf numFmtId="0" fontId="14" fillId="43" borderId="243" xfId="0" applyFont="1" applyFill="1" applyBorder="1" applyAlignment="1" applyProtection="1">
      <alignment horizontal="left" vertical="center"/>
      <protection hidden="1"/>
    </xf>
    <xf numFmtId="0" fontId="14" fillId="43" borderId="193" xfId="0" applyFont="1" applyFill="1" applyBorder="1" applyAlignment="1" applyProtection="1">
      <alignment horizontal="left" vertical="center"/>
      <protection hidden="1"/>
    </xf>
    <xf numFmtId="7" fontId="5" fillId="26" borderId="246" xfId="0" applyNumberFormat="1" applyFont="1" applyFill="1" applyBorder="1" applyAlignment="1" applyProtection="1">
      <alignment horizontal="center" vertical="center"/>
      <protection locked="0" hidden="1"/>
    </xf>
    <xf numFmtId="7" fontId="5" fillId="26" borderId="247" xfId="0" applyNumberFormat="1" applyFont="1" applyFill="1" applyBorder="1" applyAlignment="1" applyProtection="1">
      <alignment horizontal="center" vertical="center"/>
      <protection locked="0" hidden="1"/>
    </xf>
    <xf numFmtId="0" fontId="7" fillId="27" borderId="223" xfId="0" applyFont="1" applyFill="1" applyBorder="1" applyAlignment="1" applyProtection="1">
      <alignment horizontal="left" vertical="center"/>
      <protection hidden="1"/>
    </xf>
    <xf numFmtId="40" fontId="13" fillId="0" borderId="244" xfId="0" applyNumberFormat="1" applyFont="1" applyFill="1" applyBorder="1" applyAlignment="1" applyProtection="1">
      <alignment horizontal="center" vertical="center"/>
      <protection locked="0" hidden="1"/>
    </xf>
    <xf numFmtId="40" fontId="13" fillId="0" borderId="245" xfId="0" applyNumberFormat="1" applyFont="1" applyFill="1" applyBorder="1" applyAlignment="1" applyProtection="1">
      <alignment horizontal="center" vertical="center"/>
      <protection locked="0" hidden="1"/>
    </xf>
    <xf numFmtId="0" fontId="0" fillId="39" borderId="0" xfId="0" applyFill="1" applyBorder="1" applyAlignment="1" applyProtection="1">
      <alignment horizontal="center"/>
      <protection hidden="1"/>
    </xf>
    <xf numFmtId="4" fontId="77" fillId="6" borderId="189" xfId="0" applyNumberFormat="1" applyFont="1" applyFill="1" applyBorder="1" applyAlignment="1" applyProtection="1">
      <alignment horizontal="center" vertical="center"/>
      <protection locked="0" hidden="1"/>
    </xf>
    <xf numFmtId="4" fontId="77" fillId="6" borderId="190" xfId="0" applyNumberFormat="1" applyFont="1" applyFill="1" applyBorder="1" applyAlignment="1" applyProtection="1">
      <alignment horizontal="center" vertical="center"/>
      <protection locked="0" hidden="1"/>
    </xf>
    <xf numFmtId="0" fontId="109" fillId="6" borderId="229" xfId="0" applyFont="1" applyFill="1" applyBorder="1" applyAlignment="1" applyProtection="1">
      <alignment horizontal="left"/>
      <protection locked="0" hidden="1"/>
    </xf>
    <xf numFmtId="0" fontId="111" fillId="27" borderId="194" xfId="0" applyFont="1" applyFill="1" applyBorder="1" applyAlignment="1" applyProtection="1">
      <alignment horizontal="center"/>
      <protection hidden="1"/>
    </xf>
    <xf numFmtId="0" fontId="35" fillId="6" borderId="9" xfId="0" applyFont="1" applyFill="1" applyBorder="1" applyAlignment="1" applyProtection="1">
      <protection hidden="1"/>
    </xf>
    <xf numFmtId="0" fontId="35" fillId="6" borderId="0" xfId="0" applyFont="1" applyFill="1" applyBorder="1" applyAlignment="1" applyProtection="1">
      <protection hidden="1"/>
    </xf>
    <xf numFmtId="0" fontId="35" fillId="6" borderId="5" xfId="0" applyFont="1" applyFill="1" applyBorder="1" applyAlignment="1" applyProtection="1">
      <protection hidden="1"/>
    </xf>
    <xf numFmtId="0" fontId="0" fillId="39" borderId="193" xfId="0" applyFill="1" applyBorder="1" applyAlignment="1" applyProtection="1">
      <alignment horizontal="center"/>
      <protection hidden="1"/>
    </xf>
    <xf numFmtId="40" fontId="0" fillId="0" borderId="0" xfId="0" applyNumberFormat="1" applyAlignment="1" applyProtection="1">
      <alignment horizontal="center"/>
      <protection locked="0" hidden="1"/>
    </xf>
    <xf numFmtId="0" fontId="112" fillId="26" borderId="0" xfId="0" applyFont="1" applyFill="1" applyAlignment="1" applyProtection="1">
      <alignment horizontal="left" vertical="center"/>
      <protection hidden="1"/>
    </xf>
    <xf numFmtId="7" fontId="5" fillId="26" borderId="0" xfId="0" applyNumberFormat="1" applyFont="1" applyFill="1" applyBorder="1" applyAlignment="1" applyProtection="1">
      <alignment horizontal="center" vertical="center"/>
      <protection locked="0" hidden="1"/>
    </xf>
    <xf numFmtId="0" fontId="5" fillId="26" borderId="162" xfId="0" applyFont="1" applyFill="1" applyBorder="1" applyAlignment="1" applyProtection="1">
      <alignment horizontal="center" vertical="center"/>
      <protection locked="0" hidden="1"/>
    </xf>
    <xf numFmtId="0" fontId="35" fillId="6" borderId="9" xfId="0" applyFont="1" applyFill="1" applyBorder="1" applyAlignment="1" applyProtection="1">
      <alignment horizontal="center"/>
      <protection hidden="1"/>
    </xf>
    <xf numFmtId="0" fontId="35" fillId="6" borderId="0" xfId="0" applyFont="1" applyFill="1" applyBorder="1" applyAlignment="1" applyProtection="1">
      <alignment horizontal="center"/>
      <protection hidden="1"/>
    </xf>
    <xf numFmtId="0" fontId="35" fillId="6" borderId="5" xfId="0" applyFont="1" applyFill="1" applyBorder="1" applyAlignment="1" applyProtection="1">
      <alignment horizontal="center"/>
      <protection hidden="1"/>
    </xf>
    <xf numFmtId="0" fontId="98" fillId="0" borderId="0" xfId="0" applyFont="1" applyAlignment="1" applyProtection="1">
      <alignment horizontal="center"/>
      <protection hidden="1"/>
    </xf>
    <xf numFmtId="0" fontId="98" fillId="0" borderId="0" xfId="0" applyFont="1" applyAlignment="1" applyProtection="1">
      <alignment horizontal="center" vertical="center"/>
      <protection hidden="1"/>
    </xf>
    <xf numFmtId="0" fontId="0" fillId="49" borderId="0" xfId="0" applyFill="1" applyAlignment="1" applyProtection="1">
      <alignment horizontal="center" vertical="center"/>
      <protection hidden="1"/>
    </xf>
    <xf numFmtId="167" fontId="103" fillId="6" borderId="0" xfId="0" applyNumberFormat="1" applyFont="1" applyFill="1" applyBorder="1" applyAlignment="1" applyProtection="1">
      <alignment horizontal="center" vertical="center"/>
      <protection hidden="1"/>
    </xf>
    <xf numFmtId="0" fontId="103" fillId="6" borderId="0" xfId="0" applyFont="1" applyFill="1" applyBorder="1" applyAlignment="1" applyProtection="1">
      <alignment horizontal="center" vertical="center"/>
      <protection hidden="1"/>
    </xf>
    <xf numFmtId="0" fontId="15" fillId="0" borderId="0" xfId="0" applyFont="1" applyAlignment="1" applyProtection="1">
      <alignment horizontal="right" vertical="center"/>
      <protection hidden="1"/>
    </xf>
    <xf numFmtId="0" fontId="15" fillId="0" borderId="0" xfId="0" applyFont="1" applyBorder="1" applyAlignment="1" applyProtection="1">
      <alignment horizontal="right"/>
      <protection hidden="1"/>
    </xf>
    <xf numFmtId="0" fontId="15" fillId="0" borderId="88" xfId="0" applyFont="1" applyBorder="1" applyAlignment="1" applyProtection="1">
      <alignment horizontal="right"/>
      <protection hidden="1"/>
    </xf>
    <xf numFmtId="40" fontId="65" fillId="26" borderId="87" xfId="0" applyNumberFormat="1" applyFont="1" applyFill="1" applyBorder="1" applyAlignment="1" applyProtection="1">
      <alignment horizontal="center" vertical="center"/>
      <protection hidden="1"/>
    </xf>
    <xf numFmtId="40" fontId="65" fillId="26" borderId="0" xfId="0" applyNumberFormat="1" applyFont="1" applyFill="1" applyBorder="1" applyAlignment="1" applyProtection="1">
      <alignment horizontal="center" vertical="center"/>
      <protection hidden="1"/>
    </xf>
    <xf numFmtId="8" fontId="65" fillId="26" borderId="0" xfId="0" applyNumberFormat="1" applyFont="1" applyFill="1" applyBorder="1" applyAlignment="1" applyProtection="1">
      <alignment horizontal="center" vertical="center"/>
      <protection hidden="1"/>
    </xf>
    <xf numFmtId="0" fontId="65" fillId="26" borderId="0" xfId="0" applyFont="1" applyFill="1" applyBorder="1" applyAlignment="1" applyProtection="1">
      <alignment horizontal="center" vertical="center"/>
      <protection hidden="1"/>
    </xf>
    <xf numFmtId="40" fontId="106" fillId="27" borderId="87" xfId="0" applyNumberFormat="1" applyFont="1" applyFill="1" applyBorder="1" applyAlignment="1" applyProtection="1">
      <alignment horizontal="left" vertical="center"/>
      <protection hidden="1"/>
    </xf>
    <xf numFmtId="40" fontId="106" fillId="27" borderId="0" xfId="0" applyNumberFormat="1" applyFont="1" applyFill="1" applyBorder="1" applyAlignment="1" applyProtection="1">
      <alignment horizontal="left" vertical="center"/>
      <protection hidden="1"/>
    </xf>
    <xf numFmtId="40" fontId="49" fillId="27" borderId="134" xfId="0" applyNumberFormat="1" applyFont="1" applyFill="1" applyBorder="1" applyAlignment="1" applyProtection="1">
      <alignment horizontal="center" vertical="center"/>
      <protection hidden="1"/>
    </xf>
    <xf numFmtId="40" fontId="49" fillId="27" borderId="88" xfId="0" applyNumberFormat="1" applyFont="1" applyFill="1" applyBorder="1" applyAlignment="1" applyProtection="1">
      <alignment horizontal="center" vertical="center"/>
      <protection hidden="1"/>
    </xf>
    <xf numFmtId="8" fontId="49" fillId="27" borderId="134" xfId="0" applyNumberFormat="1" applyFont="1" applyFill="1" applyBorder="1" applyAlignment="1" applyProtection="1">
      <alignment horizontal="left" vertical="center"/>
      <protection hidden="1"/>
    </xf>
    <xf numFmtId="8" fontId="49" fillId="27" borderId="0" xfId="0" applyNumberFormat="1" applyFont="1" applyFill="1" applyBorder="1" applyAlignment="1" applyProtection="1">
      <alignment horizontal="left" vertical="center"/>
      <protection hidden="1"/>
    </xf>
    <xf numFmtId="8" fontId="49" fillId="27" borderId="133" xfId="0" applyNumberFormat="1" applyFont="1" applyFill="1" applyBorder="1" applyAlignment="1" applyProtection="1">
      <alignment horizontal="left" vertical="center"/>
      <protection hidden="1"/>
    </xf>
    <xf numFmtId="0" fontId="65" fillId="45" borderId="0" xfId="0" applyFont="1" applyFill="1" applyBorder="1" applyAlignment="1" applyProtection="1">
      <alignment horizontal="center" vertical="center"/>
      <protection hidden="1"/>
    </xf>
    <xf numFmtId="40" fontId="89" fillId="0" borderId="62" xfId="0" applyNumberFormat="1" applyFont="1" applyFill="1" applyBorder="1" applyAlignment="1" applyProtection="1">
      <alignment horizontal="center" vertical="center"/>
      <protection locked="0" hidden="1"/>
    </xf>
    <xf numFmtId="40" fontId="89" fillId="0" borderId="90" xfId="0" applyNumberFormat="1" applyFont="1" applyFill="1" applyBorder="1" applyAlignment="1" applyProtection="1">
      <alignment horizontal="center" vertical="center"/>
      <protection locked="0" hidden="1"/>
    </xf>
    <xf numFmtId="0" fontId="0" fillId="0" borderId="0" xfId="0" applyBorder="1" applyAlignment="1" applyProtection="1">
      <alignment horizontal="center"/>
      <protection hidden="1"/>
    </xf>
    <xf numFmtId="0" fontId="89" fillId="45" borderId="0" xfId="0" applyFont="1" applyFill="1" applyBorder="1" applyAlignment="1" applyProtection="1">
      <alignment horizontal="center" vertical="center"/>
      <protection hidden="1"/>
    </xf>
    <xf numFmtId="0" fontId="89" fillId="45" borderId="0" xfId="0" applyFont="1" applyFill="1" applyBorder="1" applyAlignment="1" applyProtection="1">
      <alignment horizontal="center"/>
      <protection hidden="1"/>
    </xf>
    <xf numFmtId="8" fontId="65" fillId="6" borderId="0" xfId="0" applyNumberFormat="1" applyFont="1" applyFill="1" applyBorder="1" applyAlignment="1" applyProtection="1">
      <alignment horizontal="center" vertical="center"/>
      <protection hidden="1"/>
    </xf>
    <xf numFmtId="40" fontId="65" fillId="6" borderId="0" xfId="0" applyNumberFormat="1" applyFont="1" applyFill="1" applyBorder="1" applyAlignment="1" applyProtection="1">
      <alignment horizontal="right" vertical="center"/>
      <protection hidden="1"/>
    </xf>
    <xf numFmtId="0" fontId="65" fillId="6" borderId="0" xfId="0" applyFont="1" applyFill="1" applyBorder="1" applyAlignment="1" applyProtection="1">
      <alignment horizontal="center" vertical="center"/>
      <protection hidden="1"/>
    </xf>
    <xf numFmtId="40" fontId="65" fillId="6" borderId="0" xfId="0" applyNumberFormat="1" applyFont="1" applyFill="1" applyBorder="1" applyAlignment="1" applyProtection="1">
      <alignment horizontal="center" vertical="center"/>
      <protection hidden="1"/>
    </xf>
    <xf numFmtId="40" fontId="38" fillId="0" borderId="89" xfId="0" applyNumberFormat="1" applyFont="1" applyFill="1" applyBorder="1" applyAlignment="1" applyProtection="1">
      <alignment horizontal="center" vertical="center"/>
      <protection locked="0" hidden="1"/>
    </xf>
    <xf numFmtId="40" fontId="38" fillId="0" borderId="151" xfId="0" applyNumberFormat="1" applyFont="1" applyFill="1" applyBorder="1" applyAlignment="1" applyProtection="1">
      <alignment horizontal="center" vertical="center"/>
      <protection locked="0" hidden="1"/>
    </xf>
    <xf numFmtId="40" fontId="88" fillId="0" borderId="62" xfId="0" applyNumberFormat="1" applyFont="1" applyFill="1" applyBorder="1" applyAlignment="1" applyProtection="1">
      <alignment horizontal="center" vertical="center"/>
      <protection locked="0" hidden="1"/>
    </xf>
    <xf numFmtId="40" fontId="88" fillId="0" borderId="152" xfId="0" applyNumberFormat="1" applyFont="1" applyFill="1" applyBorder="1" applyAlignment="1" applyProtection="1">
      <alignment horizontal="center" vertical="center"/>
      <protection locked="0" hidden="1"/>
    </xf>
    <xf numFmtId="40" fontId="38" fillId="0" borderId="62" xfId="0" applyNumberFormat="1" applyFont="1" applyFill="1" applyBorder="1" applyAlignment="1" applyProtection="1">
      <alignment horizontal="center" vertical="center"/>
      <protection locked="0" hidden="1"/>
    </xf>
    <xf numFmtId="40" fontId="89" fillId="0" borderId="152" xfId="0" applyNumberFormat="1" applyFont="1" applyFill="1" applyBorder="1" applyAlignment="1" applyProtection="1">
      <alignment horizontal="center" vertical="center"/>
      <protection locked="0" hidden="1"/>
    </xf>
    <xf numFmtId="0" fontId="13" fillId="43" borderId="0" xfId="0" applyFont="1" applyFill="1" applyBorder="1" applyAlignment="1" applyProtection="1">
      <alignment horizontal="center" vertical="center"/>
      <protection hidden="1"/>
    </xf>
    <xf numFmtId="4" fontId="13" fillId="43" borderId="0" xfId="0" applyNumberFormat="1" applyFont="1" applyFill="1" applyBorder="1" applyAlignment="1" applyProtection="1">
      <alignment horizontal="center"/>
      <protection hidden="1"/>
    </xf>
    <xf numFmtId="169" fontId="72" fillId="33" borderId="254" xfId="0" applyNumberFormat="1" applyFont="1" applyFill="1" applyBorder="1" applyAlignment="1" applyProtection="1">
      <alignment horizontal="center" vertical="center"/>
      <protection hidden="1"/>
    </xf>
    <xf numFmtId="169" fontId="72" fillId="33" borderId="88" xfId="0" applyNumberFormat="1" applyFont="1" applyFill="1" applyBorder="1" applyAlignment="1" applyProtection="1">
      <alignment horizontal="center" vertical="center"/>
      <protection hidden="1"/>
    </xf>
    <xf numFmtId="169" fontId="90" fillId="37" borderId="0" xfId="0" applyNumberFormat="1" applyFont="1" applyFill="1" applyBorder="1" applyAlignment="1" applyProtection="1">
      <alignment horizontal="center" vertical="center"/>
      <protection hidden="1"/>
    </xf>
    <xf numFmtId="169" fontId="90" fillId="37" borderId="77" xfId="0" applyNumberFormat="1" applyFont="1" applyFill="1" applyBorder="1" applyAlignment="1" applyProtection="1">
      <alignment horizontal="center" vertical="center"/>
      <protection hidden="1"/>
    </xf>
    <xf numFmtId="0" fontId="0" fillId="6" borderId="0" xfId="0" applyFill="1" applyAlignment="1" applyProtection="1">
      <alignment horizontal="center"/>
      <protection locked="0" hidden="1"/>
    </xf>
    <xf numFmtId="0" fontId="76" fillId="9" borderId="87" xfId="0" applyFont="1" applyFill="1" applyBorder="1" applyAlignment="1" applyProtection="1">
      <alignment horizontal="center"/>
      <protection hidden="1"/>
    </xf>
    <xf numFmtId="0" fontId="76" fillId="9" borderId="0" xfId="0" applyFont="1" applyFill="1" applyBorder="1" applyAlignment="1" applyProtection="1">
      <alignment horizontal="center"/>
      <protection hidden="1"/>
    </xf>
    <xf numFmtId="0" fontId="76" fillId="9" borderId="143" xfId="0" applyFont="1" applyFill="1" applyBorder="1" applyAlignment="1" applyProtection="1">
      <alignment horizontal="center"/>
      <protection hidden="1"/>
    </xf>
    <xf numFmtId="0" fontId="76" fillId="9" borderId="141" xfId="0" applyFont="1" applyFill="1" applyBorder="1" applyAlignment="1" applyProtection="1">
      <alignment horizontal="center"/>
      <protection hidden="1"/>
    </xf>
    <xf numFmtId="0" fontId="68" fillId="41" borderId="0" xfId="0" applyFont="1" applyFill="1" applyBorder="1" applyAlignment="1" applyProtection="1">
      <alignment horizontal="center" vertical="center"/>
      <protection hidden="1"/>
    </xf>
    <xf numFmtId="0" fontId="68" fillId="41" borderId="142" xfId="0" applyFont="1" applyFill="1" applyBorder="1" applyAlignment="1" applyProtection="1">
      <alignment horizontal="center" vertical="center"/>
      <protection hidden="1"/>
    </xf>
    <xf numFmtId="0" fontId="27" fillId="24" borderId="0" xfId="0" applyFont="1" applyFill="1" applyBorder="1" applyAlignment="1" applyProtection="1">
      <alignment horizontal="center"/>
      <protection hidden="1"/>
    </xf>
    <xf numFmtId="0" fontId="85" fillId="24" borderId="28" xfId="0" applyFont="1" applyFill="1" applyBorder="1" applyAlignment="1" applyProtection="1">
      <alignment horizontal="center" vertical="center"/>
      <protection hidden="1"/>
    </xf>
    <xf numFmtId="0" fontId="85" fillId="24" borderId="0" xfId="0" applyFont="1" applyFill="1" applyBorder="1" applyAlignment="1" applyProtection="1">
      <alignment horizontal="center" vertical="center"/>
      <protection hidden="1"/>
    </xf>
    <xf numFmtId="0" fontId="85" fillId="24" borderId="262" xfId="0" applyFont="1" applyFill="1" applyBorder="1" applyAlignment="1" applyProtection="1">
      <alignment horizontal="center" vertical="center"/>
      <protection hidden="1"/>
    </xf>
    <xf numFmtId="0" fontId="15" fillId="6" borderId="87" xfId="0" applyFont="1" applyFill="1" applyBorder="1" applyAlignment="1" applyProtection="1">
      <alignment horizontal="left" vertical="center"/>
      <protection hidden="1"/>
    </xf>
    <xf numFmtId="0" fontId="15" fillId="6" borderId="0" xfId="0" applyFont="1" applyFill="1" applyBorder="1" applyAlignment="1" applyProtection="1">
      <alignment horizontal="left" vertical="center"/>
      <protection hidden="1"/>
    </xf>
    <xf numFmtId="0" fontId="15" fillId="35" borderId="0" xfId="0" applyFont="1" applyFill="1" applyBorder="1" applyAlignment="1" applyProtection="1">
      <alignment horizontal="left" vertical="center"/>
      <protection hidden="1"/>
    </xf>
    <xf numFmtId="0" fontId="120" fillId="39" borderId="106" xfId="0" applyFont="1" applyFill="1" applyBorder="1" applyAlignment="1" applyProtection="1">
      <protection locked="0" hidden="1"/>
    </xf>
    <xf numFmtId="0" fontId="120" fillId="39" borderId="100" xfId="0" applyFont="1" applyFill="1" applyBorder="1" applyAlignment="1" applyProtection="1">
      <protection locked="0" hidden="1"/>
    </xf>
    <xf numFmtId="0" fontId="120" fillId="39" borderId="62" xfId="0" applyFont="1" applyFill="1" applyBorder="1" applyAlignment="1" applyProtection="1">
      <protection locked="0" hidden="1"/>
    </xf>
    <xf numFmtId="0" fontId="0" fillId="39" borderId="106" xfId="0" applyFill="1" applyBorder="1" applyAlignment="1" applyProtection="1">
      <alignment horizontal="center"/>
      <protection locked="0" hidden="1"/>
    </xf>
    <xf numFmtId="0" fontId="0" fillId="39" borderId="100" xfId="0" applyFill="1" applyBorder="1" applyAlignment="1" applyProtection="1">
      <alignment horizontal="center"/>
      <protection locked="0" hidden="1"/>
    </xf>
    <xf numFmtId="0" fontId="0" fillId="0" borderId="87" xfId="0" applyBorder="1" applyAlignment="1" applyProtection="1">
      <alignment horizontal="center"/>
      <protection hidden="1"/>
    </xf>
    <xf numFmtId="0" fontId="15" fillId="6" borderId="101" xfId="0" applyFont="1" applyFill="1" applyBorder="1" applyAlignment="1" applyProtection="1">
      <alignment horizontal="left" vertical="center"/>
      <protection hidden="1"/>
    </xf>
    <xf numFmtId="0" fontId="0" fillId="0" borderId="87" xfId="0" applyBorder="1" applyProtection="1">
      <protection locked="0" hidden="1"/>
    </xf>
    <xf numFmtId="0" fontId="0" fillId="0" borderId="0" xfId="0" applyBorder="1" applyProtection="1">
      <protection locked="0" hidden="1"/>
    </xf>
    <xf numFmtId="0" fontId="15" fillId="6" borderId="107" xfId="0" applyFont="1" applyFill="1" applyBorder="1" applyAlignment="1" applyProtection="1">
      <alignment horizontal="center" vertical="center"/>
      <protection hidden="1"/>
    </xf>
    <xf numFmtId="0" fontId="15" fillId="6" borderId="108" xfId="0" applyFont="1" applyFill="1" applyBorder="1" applyAlignment="1" applyProtection="1">
      <alignment horizontal="center" vertical="center"/>
      <protection hidden="1"/>
    </xf>
    <xf numFmtId="0" fontId="15" fillId="6" borderId="109" xfId="0" applyFont="1" applyFill="1" applyBorder="1" applyAlignment="1" applyProtection="1">
      <alignment horizontal="center" vertical="center"/>
      <protection hidden="1"/>
    </xf>
    <xf numFmtId="0" fontId="0" fillId="39" borderId="106" xfId="0" applyFill="1" applyBorder="1" applyAlignment="1" applyProtection="1">
      <alignment horizontal="center" vertical="center"/>
      <protection hidden="1"/>
    </xf>
    <xf numFmtId="0" fontId="0" fillId="39" borderId="100" xfId="0" applyFill="1" applyBorder="1" applyAlignment="1" applyProtection="1">
      <alignment horizontal="center" vertical="center"/>
      <protection hidden="1"/>
    </xf>
    <xf numFmtId="0" fontId="0" fillId="39" borderId="62" xfId="0" applyFill="1" applyBorder="1" applyAlignment="1" applyProtection="1">
      <alignment horizontal="center" vertical="center"/>
      <protection hidden="1"/>
    </xf>
    <xf numFmtId="0" fontId="0" fillId="0" borderId="62" xfId="0" applyFill="1" applyBorder="1" applyProtection="1">
      <protection locked="0" hidden="1"/>
    </xf>
    <xf numFmtId="0" fontId="0" fillId="0" borderId="37" xfId="0" applyFill="1" applyBorder="1" applyProtection="1">
      <protection locked="0" hidden="1"/>
    </xf>
    <xf numFmtId="0" fontId="72" fillId="6" borderId="224" xfId="0" applyFont="1" applyFill="1" applyBorder="1" applyAlignment="1" applyProtection="1">
      <alignment horizontal="center" vertical="center"/>
      <protection hidden="1"/>
    </xf>
    <xf numFmtId="0" fontId="72" fillId="6" borderId="8" xfId="0" applyFont="1" applyFill="1" applyBorder="1" applyAlignment="1" applyProtection="1">
      <alignment horizontal="center" vertical="center"/>
      <protection hidden="1"/>
    </xf>
    <xf numFmtId="0" fontId="0" fillId="33" borderId="87" xfId="0" applyFill="1" applyBorder="1" applyAlignment="1" applyProtection="1">
      <alignment horizontal="left" vertical="center"/>
      <protection hidden="1"/>
    </xf>
    <xf numFmtId="0" fontId="0" fillId="33" borderId="0" xfId="0" applyFill="1" applyBorder="1" applyAlignment="1" applyProtection="1">
      <alignment horizontal="left" vertical="center"/>
      <protection hidden="1"/>
    </xf>
    <xf numFmtId="0" fontId="0" fillId="33" borderId="101" xfId="0" applyFill="1" applyBorder="1" applyAlignment="1" applyProtection="1">
      <alignment horizontal="left" vertical="center"/>
      <protection hidden="1"/>
    </xf>
    <xf numFmtId="0" fontId="90" fillId="37" borderId="87" xfId="0" applyFont="1" applyFill="1" applyBorder="1" applyAlignment="1" applyProtection="1">
      <alignment horizontal="left" vertical="center"/>
      <protection hidden="1"/>
    </xf>
    <xf numFmtId="0" fontId="90" fillId="37" borderId="0" xfId="0" applyFont="1" applyFill="1" applyBorder="1" applyAlignment="1" applyProtection="1">
      <alignment horizontal="left" vertical="center"/>
      <protection hidden="1"/>
    </xf>
    <xf numFmtId="0" fontId="90" fillId="37" borderId="91" xfId="0" applyFont="1" applyFill="1" applyBorder="1" applyAlignment="1" applyProtection="1">
      <alignment horizontal="left" vertical="center"/>
      <protection hidden="1"/>
    </xf>
    <xf numFmtId="0" fontId="90" fillId="37" borderId="77" xfId="0" applyFont="1" applyFill="1" applyBorder="1" applyAlignment="1" applyProtection="1">
      <alignment horizontal="left" vertical="center"/>
      <protection hidden="1"/>
    </xf>
    <xf numFmtId="0" fontId="120" fillId="0" borderId="62" xfId="0" applyFont="1" applyFill="1" applyBorder="1" applyProtection="1">
      <protection locked="0" hidden="1"/>
    </xf>
    <xf numFmtId="0" fontId="120" fillId="0" borderId="37" xfId="0" applyFont="1" applyFill="1" applyBorder="1" applyProtection="1">
      <protection locked="0" hidden="1"/>
    </xf>
    <xf numFmtId="0" fontId="86" fillId="39" borderId="78" xfId="0" applyFont="1" applyFill="1" applyBorder="1" applyAlignment="1" applyProtection="1">
      <alignment horizontal="center" vertical="center"/>
      <protection hidden="1"/>
    </xf>
    <xf numFmtId="0" fontId="86" fillId="39" borderId="0" xfId="0" applyFont="1" applyFill="1" applyBorder="1" applyAlignment="1" applyProtection="1">
      <alignment horizontal="center" vertical="center"/>
      <protection hidden="1"/>
    </xf>
    <xf numFmtId="0" fontId="86" fillId="39" borderId="77" xfId="0" applyFont="1" applyFill="1" applyBorder="1" applyAlignment="1" applyProtection="1">
      <alignment horizontal="center" vertical="center"/>
      <protection hidden="1"/>
    </xf>
    <xf numFmtId="0" fontId="88" fillId="19" borderId="78" xfId="0" applyFont="1" applyFill="1" applyBorder="1" applyAlignment="1" applyProtection="1">
      <alignment horizontal="center" vertical="center" wrapText="1"/>
      <protection hidden="1"/>
    </xf>
    <xf numFmtId="0" fontId="88" fillId="19" borderId="146" xfId="0" applyFont="1" applyFill="1" applyBorder="1" applyAlignment="1" applyProtection="1">
      <alignment horizontal="center" vertical="center" wrapText="1"/>
      <protection hidden="1"/>
    </xf>
    <xf numFmtId="0" fontId="88" fillId="19" borderId="2" xfId="0" applyFont="1" applyFill="1" applyBorder="1" applyAlignment="1" applyProtection="1">
      <alignment horizontal="center" vertical="center" wrapText="1"/>
      <protection hidden="1"/>
    </xf>
    <xf numFmtId="0" fontId="106" fillId="19" borderId="144" xfId="0" applyFont="1" applyFill="1" applyBorder="1" applyAlignment="1" applyProtection="1">
      <alignment horizontal="center"/>
      <protection hidden="1"/>
    </xf>
    <xf numFmtId="0" fontId="106" fillId="19" borderId="148" xfId="0" applyFont="1" applyFill="1" applyBorder="1" applyAlignment="1" applyProtection="1">
      <alignment horizontal="center"/>
      <protection hidden="1"/>
    </xf>
    <xf numFmtId="0" fontId="65" fillId="12" borderId="149" xfId="0" applyFont="1" applyFill="1" applyBorder="1" applyAlignment="1" applyProtection="1">
      <alignment horizontal="center"/>
      <protection hidden="1"/>
    </xf>
    <xf numFmtId="0" fontId="65" fillId="12" borderId="148" xfId="0" applyFont="1" applyFill="1" applyBorder="1" applyAlignment="1" applyProtection="1">
      <alignment horizontal="center"/>
      <protection hidden="1"/>
    </xf>
    <xf numFmtId="0" fontId="88" fillId="12" borderId="2" xfId="0" applyFont="1" applyFill="1" applyBorder="1" applyAlignment="1" applyProtection="1">
      <alignment horizontal="center"/>
      <protection hidden="1"/>
    </xf>
    <xf numFmtId="0" fontId="88" fillId="12" borderId="150" xfId="0" applyFont="1" applyFill="1" applyBorder="1" applyAlignment="1" applyProtection="1">
      <alignment horizontal="center"/>
      <protection hidden="1"/>
    </xf>
    <xf numFmtId="0" fontId="65" fillId="24" borderId="0" xfId="0" applyFont="1" applyFill="1" applyBorder="1" applyAlignment="1" applyProtection="1">
      <alignment horizontal="center"/>
      <protection hidden="1"/>
    </xf>
    <xf numFmtId="0" fontId="65" fillId="24" borderId="133" xfId="0" applyFont="1" applyFill="1" applyBorder="1" applyAlignment="1" applyProtection="1">
      <alignment horizontal="center"/>
      <protection hidden="1"/>
    </xf>
    <xf numFmtId="0" fontId="88" fillId="24" borderId="0" xfId="0" applyFont="1" applyFill="1" applyBorder="1" applyAlignment="1" applyProtection="1">
      <alignment horizontal="center"/>
      <protection hidden="1"/>
    </xf>
    <xf numFmtId="0" fontId="88" fillId="24" borderId="88" xfId="0" applyFont="1" applyFill="1" applyBorder="1" applyAlignment="1" applyProtection="1">
      <alignment horizontal="center"/>
      <protection hidden="1"/>
    </xf>
    <xf numFmtId="0" fontId="0" fillId="39" borderId="79" xfId="0" applyFill="1" applyBorder="1" applyAlignment="1" applyProtection="1">
      <alignment horizontal="center"/>
      <protection hidden="1"/>
    </xf>
    <xf numFmtId="0" fontId="0" fillId="39" borderId="88" xfId="0" applyFill="1" applyBorder="1" applyAlignment="1" applyProtection="1">
      <alignment horizontal="center"/>
      <protection hidden="1"/>
    </xf>
    <xf numFmtId="0" fontId="0" fillId="39" borderId="92" xfId="0" applyFill="1" applyBorder="1" applyAlignment="1" applyProtection="1">
      <alignment horizontal="center"/>
      <protection hidden="1"/>
    </xf>
    <xf numFmtId="0" fontId="0" fillId="39" borderId="86" xfId="0" applyFill="1" applyBorder="1" applyAlignment="1" applyProtection="1">
      <alignment horizontal="center"/>
      <protection hidden="1"/>
    </xf>
    <xf numFmtId="0" fontId="0" fillId="39" borderId="87" xfId="0" applyFill="1" applyBorder="1" applyAlignment="1" applyProtection="1">
      <alignment horizontal="center"/>
      <protection hidden="1"/>
    </xf>
    <xf numFmtId="0" fontId="0" fillId="39" borderId="91" xfId="0" applyFill="1" applyBorder="1" applyAlignment="1" applyProtection="1">
      <alignment horizontal="center"/>
      <protection hidden="1"/>
    </xf>
    <xf numFmtId="0" fontId="90" fillId="26" borderId="49" xfId="0" applyFont="1" applyFill="1" applyBorder="1" applyAlignment="1" applyProtection="1">
      <alignment horizontal="center"/>
      <protection hidden="1"/>
    </xf>
    <xf numFmtId="0" fontId="90" fillId="26" borderId="50" xfId="0" applyFont="1" applyFill="1" applyBorder="1" applyAlignment="1" applyProtection="1">
      <alignment horizontal="center"/>
      <protection hidden="1"/>
    </xf>
    <xf numFmtId="0" fontId="85" fillId="24" borderId="96" xfId="0" applyFont="1" applyFill="1" applyBorder="1" applyAlignment="1" applyProtection="1">
      <alignment horizontal="center" vertical="center"/>
      <protection hidden="1"/>
    </xf>
    <xf numFmtId="0" fontId="85" fillId="24" borderId="77" xfId="0" applyFont="1" applyFill="1" applyBorder="1" applyAlignment="1" applyProtection="1">
      <alignment horizontal="center" vertical="center"/>
      <protection hidden="1"/>
    </xf>
    <xf numFmtId="0" fontId="85" fillId="24" borderId="97" xfId="0" applyFont="1" applyFill="1" applyBorder="1" applyAlignment="1" applyProtection="1">
      <alignment horizontal="center" vertical="center"/>
      <protection hidden="1"/>
    </xf>
    <xf numFmtId="0" fontId="6" fillId="6" borderId="0" xfId="0" applyFont="1" applyFill="1" applyBorder="1" applyAlignment="1" applyProtection="1">
      <alignment horizontal="center" vertical="top"/>
      <protection hidden="1"/>
    </xf>
    <xf numFmtId="0" fontId="15" fillId="39" borderId="77" xfId="0" applyFont="1" applyFill="1" applyBorder="1" applyAlignment="1" applyProtection="1">
      <alignment horizontal="left" vertical="center"/>
      <protection hidden="1"/>
    </xf>
    <xf numFmtId="0" fontId="15" fillId="32" borderId="31" xfId="0" applyFont="1" applyFill="1" applyBorder="1" applyAlignment="1" applyProtection="1">
      <alignment horizontal="center" vertical="center"/>
      <protection hidden="1"/>
    </xf>
    <xf numFmtId="0" fontId="15" fillId="32" borderId="33" xfId="0" applyFont="1" applyFill="1" applyBorder="1" applyAlignment="1" applyProtection="1">
      <alignment horizontal="center" vertical="center"/>
      <protection hidden="1"/>
    </xf>
    <xf numFmtId="0" fontId="65" fillId="9" borderId="0" xfId="0" applyFont="1" applyFill="1" applyBorder="1" applyAlignment="1" applyProtection="1">
      <alignment horizontal="center"/>
      <protection hidden="1"/>
    </xf>
    <xf numFmtId="0" fontId="65" fillId="9" borderId="102" xfId="0" applyFont="1" applyFill="1" applyBorder="1" applyAlignment="1" applyProtection="1">
      <alignment horizontal="center"/>
      <protection hidden="1"/>
    </xf>
    <xf numFmtId="0" fontId="0" fillId="0" borderId="39" xfId="0" applyBorder="1" applyAlignment="1" applyProtection="1">
      <alignment horizontal="center"/>
      <protection locked="0" hidden="1"/>
    </xf>
    <xf numFmtId="0" fontId="0" fillId="0" borderId="7" xfId="0" applyBorder="1" applyAlignment="1" applyProtection="1">
      <alignment horizontal="center"/>
      <protection locked="0" hidden="1"/>
    </xf>
    <xf numFmtId="0" fontId="5" fillId="0" borderId="0" xfId="0" applyFont="1" applyBorder="1" applyAlignment="1" applyProtection="1">
      <alignment horizontal="center" vertical="top"/>
      <protection hidden="1"/>
    </xf>
    <xf numFmtId="0" fontId="5" fillId="0" borderId="88" xfId="0" applyFont="1" applyBorder="1" applyAlignment="1" applyProtection="1">
      <alignment horizontal="center" vertical="top"/>
      <protection hidden="1"/>
    </xf>
    <xf numFmtId="0" fontId="5" fillId="0" borderId="77" xfId="0" applyFont="1" applyBorder="1" applyAlignment="1" applyProtection="1">
      <alignment horizontal="center" vertical="top"/>
      <protection hidden="1"/>
    </xf>
    <xf numFmtId="0" fontId="5" fillId="0" borderId="92" xfId="0" applyFont="1" applyBorder="1" applyAlignment="1" applyProtection="1">
      <alignment horizontal="center" vertical="top"/>
      <protection hidden="1"/>
    </xf>
    <xf numFmtId="0" fontId="90" fillId="35" borderId="0" xfId="0" applyFont="1" applyFill="1" applyBorder="1" applyAlignment="1" applyProtection="1">
      <alignment horizontal="center" vertical="center"/>
      <protection hidden="1"/>
    </xf>
    <xf numFmtId="0" fontId="15" fillId="6" borderId="157" xfId="0" applyFont="1" applyFill="1" applyBorder="1" applyAlignment="1" applyProtection="1">
      <alignment horizontal="center"/>
      <protection hidden="1"/>
    </xf>
    <xf numFmtId="0" fontId="15" fillId="6" borderId="158" xfId="0" applyFont="1" applyFill="1" applyBorder="1" applyAlignment="1" applyProtection="1">
      <alignment horizontal="center"/>
      <protection hidden="1"/>
    </xf>
    <xf numFmtId="0" fontId="91" fillId="6" borderId="0" xfId="0" applyFont="1" applyFill="1" applyAlignment="1" applyProtection="1">
      <alignment horizontal="center" vertical="center"/>
      <protection hidden="1"/>
    </xf>
    <xf numFmtId="167" fontId="15" fillId="6" borderId="0" xfId="0" applyNumberFormat="1" applyFont="1" applyFill="1" applyAlignment="1" applyProtection="1">
      <alignment horizontal="right" vertical="center"/>
      <protection hidden="1"/>
    </xf>
    <xf numFmtId="0" fontId="15" fillId="6" borderId="0" xfId="0" applyFont="1" applyFill="1" applyAlignment="1" applyProtection="1">
      <alignment horizontal="right" vertical="center"/>
      <protection hidden="1"/>
    </xf>
    <xf numFmtId="40" fontId="15" fillId="6" borderId="0" xfId="0" applyNumberFormat="1" applyFont="1" applyFill="1" applyAlignment="1" applyProtection="1">
      <alignment horizontal="center" vertical="center"/>
      <protection hidden="1"/>
    </xf>
    <xf numFmtId="0" fontId="15" fillId="6" borderId="0" xfId="0" applyFont="1" applyFill="1" applyAlignment="1" applyProtection="1">
      <alignment horizontal="center" vertical="center"/>
      <protection hidden="1"/>
    </xf>
    <xf numFmtId="0" fontId="5" fillId="6" borderId="0" xfId="0" applyFont="1" applyFill="1" applyAlignment="1" applyProtection="1">
      <alignment horizontal="left" vertical="center"/>
      <protection hidden="1"/>
    </xf>
    <xf numFmtId="167" fontId="5" fillId="6" borderId="88" xfId="0" applyNumberFormat="1" applyFont="1" applyFill="1" applyBorder="1" applyAlignment="1" applyProtection="1">
      <alignment horizontal="center" vertical="center"/>
      <protection hidden="1"/>
    </xf>
    <xf numFmtId="0" fontId="5" fillId="6" borderId="88" xfId="0" applyFont="1" applyFill="1" applyBorder="1" applyAlignment="1" applyProtection="1">
      <alignment horizontal="center" vertical="center"/>
      <protection hidden="1"/>
    </xf>
    <xf numFmtId="0" fontId="28" fillId="16" borderId="135" xfId="0" applyFont="1" applyFill="1" applyBorder="1" applyAlignment="1" applyProtection="1">
      <alignment horizontal="center"/>
      <protection hidden="1"/>
    </xf>
    <xf numFmtId="0" fontId="28" fillId="16" borderId="136" xfId="0" applyFont="1" applyFill="1" applyBorder="1" applyAlignment="1" applyProtection="1">
      <alignment horizontal="center"/>
      <protection hidden="1"/>
    </xf>
    <xf numFmtId="0" fontId="28" fillId="16" borderId="137" xfId="0" applyFont="1" applyFill="1" applyBorder="1" applyAlignment="1" applyProtection="1">
      <alignment horizontal="center"/>
      <protection hidden="1"/>
    </xf>
    <xf numFmtId="0" fontId="28" fillId="16" borderId="134" xfId="0" applyFont="1" applyFill="1" applyBorder="1" applyAlignment="1" applyProtection="1">
      <alignment horizontal="center"/>
      <protection hidden="1"/>
    </xf>
    <xf numFmtId="0" fontId="28" fillId="16" borderId="0" xfId="0" applyFont="1" applyFill="1" applyBorder="1" applyAlignment="1" applyProtection="1">
      <alignment horizontal="center"/>
      <protection hidden="1"/>
    </xf>
    <xf numFmtId="0" fontId="28" fillId="16" borderId="133" xfId="0" applyFont="1" applyFill="1" applyBorder="1" applyAlignment="1" applyProtection="1">
      <alignment horizontal="center"/>
      <protection hidden="1"/>
    </xf>
    <xf numFmtId="0" fontId="15" fillId="39" borderId="106" xfId="0" applyFont="1" applyFill="1" applyBorder="1" applyAlignment="1" applyProtection="1">
      <alignment horizontal="center" vertical="center"/>
      <protection hidden="1"/>
    </xf>
    <xf numFmtId="0" fontId="15" fillId="39" borderId="100" xfId="0" applyFont="1" applyFill="1" applyBorder="1" applyAlignment="1" applyProtection="1">
      <alignment horizontal="center" vertical="center"/>
      <protection hidden="1"/>
    </xf>
    <xf numFmtId="0" fontId="15" fillId="39" borderId="62" xfId="0" applyFont="1" applyFill="1" applyBorder="1" applyAlignment="1" applyProtection="1">
      <alignment horizontal="center" vertical="center"/>
      <protection hidden="1"/>
    </xf>
    <xf numFmtId="0" fontId="0" fillId="0" borderId="39" xfId="0" applyFill="1" applyBorder="1" applyAlignment="1" applyProtection="1">
      <alignment horizontal="center"/>
      <protection locked="0" hidden="1"/>
    </xf>
    <xf numFmtId="0" fontId="0" fillId="0" borderId="43" xfId="0" applyFill="1" applyBorder="1" applyAlignment="1" applyProtection="1">
      <alignment horizontal="center"/>
      <protection locked="0" hidden="1"/>
    </xf>
    <xf numFmtId="0" fontId="34" fillId="0" borderId="40" xfId="0" applyFont="1" applyBorder="1" applyAlignment="1" applyProtection="1">
      <alignment horizontal="center" vertical="center"/>
      <protection locked="0" hidden="1"/>
    </xf>
    <xf numFmtId="0" fontId="34" fillId="0" borderId="41" xfId="0" applyFont="1" applyBorder="1" applyAlignment="1" applyProtection="1">
      <alignment horizontal="center" vertical="center"/>
      <protection locked="0" hidden="1"/>
    </xf>
    <xf numFmtId="0" fontId="34" fillId="0" borderId="36" xfId="0" applyFont="1" applyBorder="1" applyAlignment="1" applyProtection="1">
      <alignment horizontal="center" vertical="center"/>
      <protection locked="0" hidden="1"/>
    </xf>
    <xf numFmtId="0" fontId="34" fillId="0" borderId="44" xfId="0" applyFont="1" applyBorder="1" applyAlignment="1" applyProtection="1">
      <alignment horizontal="center" vertical="center"/>
      <protection locked="0" hidden="1"/>
    </xf>
    <xf numFmtId="0" fontId="34" fillId="0" borderId="46" xfId="0" applyFont="1" applyBorder="1" applyAlignment="1" applyProtection="1">
      <alignment horizontal="center" vertical="center"/>
      <protection locked="0" hidden="1"/>
    </xf>
    <xf numFmtId="0" fontId="34" fillId="0" borderId="47" xfId="0" applyFont="1" applyBorder="1" applyAlignment="1" applyProtection="1">
      <alignment horizontal="center" vertical="center"/>
      <protection locked="0" hidden="1"/>
    </xf>
    <xf numFmtId="0" fontId="0" fillId="6" borderId="234" xfId="0" applyFill="1" applyBorder="1" applyAlignment="1" applyProtection="1">
      <alignment horizontal="center" vertical="center"/>
      <protection hidden="1"/>
    </xf>
    <xf numFmtId="0" fontId="0" fillId="6" borderId="236" xfId="0" applyFill="1" applyBorder="1" applyAlignment="1" applyProtection="1">
      <alignment horizontal="center" vertical="center"/>
      <protection hidden="1"/>
    </xf>
    <xf numFmtId="0" fontId="0" fillId="0" borderId="45" xfId="0" applyBorder="1" applyAlignment="1" applyProtection="1">
      <alignment horizontal="center"/>
      <protection locked="0" hidden="1"/>
    </xf>
    <xf numFmtId="0" fontId="0" fillId="0" borderId="34" xfId="0" applyBorder="1" applyAlignment="1" applyProtection="1">
      <alignment horizontal="center"/>
      <protection locked="0" hidden="1"/>
    </xf>
    <xf numFmtId="0" fontId="65" fillId="39" borderId="103" xfId="0" applyFont="1" applyFill="1" applyBorder="1" applyAlignment="1" applyProtection="1">
      <alignment horizontal="center"/>
      <protection hidden="1"/>
    </xf>
    <xf numFmtId="0" fontId="65" fillId="39" borderId="104" xfId="0" applyFont="1" applyFill="1" applyBorder="1" applyAlignment="1" applyProtection="1">
      <alignment horizontal="center"/>
      <protection hidden="1"/>
    </xf>
    <xf numFmtId="0" fontId="65" fillId="39" borderId="105" xfId="0" applyFont="1" applyFill="1" applyBorder="1" applyAlignment="1" applyProtection="1">
      <alignment horizontal="center"/>
      <protection hidden="1"/>
    </xf>
    <xf numFmtId="0" fontId="34" fillId="6" borderId="86" xfId="0" applyFont="1" applyFill="1" applyBorder="1" applyAlignment="1" applyProtection="1">
      <alignment horizontal="center" vertical="center"/>
      <protection hidden="1"/>
    </xf>
    <xf numFmtId="0" fontId="34" fillId="6" borderId="78" xfId="0" applyFont="1" applyFill="1" applyBorder="1" applyAlignment="1" applyProtection="1">
      <alignment horizontal="center" vertical="center"/>
      <protection hidden="1"/>
    </xf>
    <xf numFmtId="0" fontId="34" fillId="6" borderId="79" xfId="0" applyFont="1" applyFill="1" applyBorder="1" applyAlignment="1" applyProtection="1">
      <alignment horizontal="center" vertical="center"/>
      <protection hidden="1"/>
    </xf>
    <xf numFmtId="0" fontId="34" fillId="6" borderId="87" xfId="0" applyFont="1" applyFill="1" applyBorder="1" applyAlignment="1" applyProtection="1">
      <alignment horizontal="center" vertical="center"/>
      <protection hidden="1"/>
    </xf>
    <xf numFmtId="0" fontId="34" fillId="6" borderId="0" xfId="0" applyFont="1" applyFill="1" applyBorder="1" applyAlignment="1" applyProtection="1">
      <alignment horizontal="center" vertical="center"/>
      <protection hidden="1"/>
    </xf>
    <xf numFmtId="0" fontId="34" fillId="6" borderId="88" xfId="0" applyFont="1" applyFill="1" applyBorder="1" applyAlignment="1" applyProtection="1">
      <alignment horizontal="center" vertical="center"/>
      <protection hidden="1"/>
    </xf>
    <xf numFmtId="0" fontId="0" fillId="0" borderId="37" xfId="0" applyFill="1" applyBorder="1" applyAlignment="1" applyProtection="1">
      <alignment horizontal="center"/>
      <protection locked="0" hidden="1"/>
    </xf>
    <xf numFmtId="0" fontId="15" fillId="6" borderId="224" xfId="0" applyFont="1" applyFill="1" applyBorder="1" applyAlignment="1" applyProtection="1">
      <alignment horizontal="center"/>
      <protection hidden="1"/>
    </xf>
    <xf numFmtId="0" fontId="15" fillId="6" borderId="237" xfId="0" applyFont="1" applyFill="1" applyBorder="1" applyAlignment="1" applyProtection="1">
      <alignment horizontal="center"/>
      <protection hidden="1"/>
    </xf>
    <xf numFmtId="0" fontId="15" fillId="6" borderId="91" xfId="0" applyFont="1" applyFill="1" applyBorder="1" applyAlignment="1" applyProtection="1">
      <alignment horizontal="center"/>
      <protection hidden="1"/>
    </xf>
    <xf numFmtId="0" fontId="15" fillId="6" borderId="92" xfId="0" applyFont="1" applyFill="1" applyBorder="1" applyAlignment="1" applyProtection="1">
      <alignment horizontal="center"/>
      <protection hidden="1"/>
    </xf>
    <xf numFmtId="0" fontId="90" fillId="26" borderId="38" xfId="0" applyFont="1" applyFill="1" applyBorder="1" applyAlignment="1" applyProtection="1">
      <alignment horizontal="center"/>
      <protection hidden="1"/>
    </xf>
    <xf numFmtId="0" fontId="90" fillId="26" borderId="42" xfId="0" applyFont="1" applyFill="1" applyBorder="1" applyAlignment="1" applyProtection="1">
      <alignment horizontal="center"/>
      <protection hidden="1"/>
    </xf>
    <xf numFmtId="0" fontId="6" fillId="6" borderId="86" xfId="0" applyFont="1" applyFill="1" applyBorder="1" applyAlignment="1" applyProtection="1">
      <alignment horizontal="center" vertical="center"/>
      <protection hidden="1"/>
    </xf>
    <xf numFmtId="0" fontId="6" fillId="6" borderId="78" xfId="0" applyFont="1" applyFill="1" applyBorder="1" applyAlignment="1" applyProtection="1">
      <alignment horizontal="center" vertical="center"/>
      <protection hidden="1"/>
    </xf>
    <xf numFmtId="0" fontId="6" fillId="6" borderId="79" xfId="0" applyFont="1" applyFill="1" applyBorder="1" applyAlignment="1" applyProtection="1">
      <alignment horizontal="center" vertical="center"/>
      <protection hidden="1"/>
    </xf>
    <xf numFmtId="0" fontId="6" fillId="6" borderId="87" xfId="0" applyFont="1" applyFill="1" applyBorder="1" applyAlignment="1" applyProtection="1">
      <alignment horizontal="center" vertical="center"/>
      <protection hidden="1"/>
    </xf>
    <xf numFmtId="0" fontId="6" fillId="6" borderId="0" xfId="0" applyFont="1" applyFill="1" applyBorder="1" applyAlignment="1" applyProtection="1">
      <alignment horizontal="center" vertical="center"/>
      <protection hidden="1"/>
    </xf>
    <xf numFmtId="0" fontId="6" fillId="6" borderId="88" xfId="0" applyFont="1" applyFill="1" applyBorder="1" applyAlignment="1" applyProtection="1">
      <alignment horizontal="center" vertical="center"/>
      <protection hidden="1"/>
    </xf>
    <xf numFmtId="0" fontId="0" fillId="26" borderId="139" xfId="0" applyFill="1" applyBorder="1" applyAlignment="1" applyProtection="1">
      <alignment horizontal="center"/>
      <protection locked="0" hidden="1"/>
    </xf>
    <xf numFmtId="0" fontId="0" fillId="26" borderId="138" xfId="0" applyFill="1" applyBorder="1" applyAlignment="1" applyProtection="1">
      <alignment horizontal="center"/>
      <protection locked="0" hidden="1"/>
    </xf>
    <xf numFmtId="0" fontId="0" fillId="26" borderId="140" xfId="0" applyFill="1" applyBorder="1" applyAlignment="1" applyProtection="1">
      <alignment horizontal="center"/>
      <protection locked="0" hidden="1"/>
    </xf>
    <xf numFmtId="0" fontId="0" fillId="0" borderId="9" xfId="0" applyBorder="1" applyProtection="1">
      <protection locked="0" hidden="1"/>
    </xf>
    <xf numFmtId="0" fontId="0" fillId="0" borderId="5" xfId="0" applyBorder="1" applyProtection="1">
      <protection locked="0" hidden="1"/>
    </xf>
    <xf numFmtId="0" fontId="0" fillId="0" borderId="7" xfId="0" applyBorder="1" applyProtection="1">
      <protection locked="0" hidden="1"/>
    </xf>
    <xf numFmtId="0" fontId="60" fillId="6" borderId="0" xfId="0" applyFont="1" applyFill="1" applyAlignment="1" applyProtection="1">
      <alignment horizontal="center" vertical="top"/>
      <protection hidden="1"/>
    </xf>
    <xf numFmtId="0" fontId="27" fillId="24" borderId="88" xfId="0" applyFont="1" applyFill="1" applyBorder="1" applyAlignment="1" applyProtection="1">
      <alignment horizontal="center"/>
      <protection hidden="1"/>
    </xf>
    <xf numFmtId="0" fontId="6" fillId="39" borderId="86" xfId="0" applyFont="1" applyFill="1" applyBorder="1" applyAlignment="1" applyProtection="1">
      <alignment horizontal="center" vertical="center"/>
      <protection hidden="1"/>
    </xf>
    <xf numFmtId="0" fontId="6" fillId="39" borderId="78" xfId="0" applyFont="1" applyFill="1" applyBorder="1" applyAlignment="1" applyProtection="1">
      <alignment horizontal="center" vertical="center"/>
      <protection hidden="1"/>
    </xf>
    <xf numFmtId="0" fontId="6" fillId="39" borderId="79" xfId="0" applyFont="1" applyFill="1" applyBorder="1" applyAlignment="1" applyProtection="1">
      <alignment horizontal="center" vertical="center"/>
      <protection hidden="1"/>
    </xf>
    <xf numFmtId="0" fontId="6" fillId="39" borderId="87" xfId="0" applyFont="1" applyFill="1" applyBorder="1" applyAlignment="1" applyProtection="1">
      <alignment horizontal="center" vertical="center"/>
      <protection hidden="1"/>
    </xf>
    <xf numFmtId="0" fontId="6" fillId="39" borderId="0" xfId="0" applyFont="1" applyFill="1" applyBorder="1" applyAlignment="1" applyProtection="1">
      <alignment horizontal="center" vertical="center"/>
      <protection hidden="1"/>
    </xf>
    <xf numFmtId="0" fontId="6" fillId="39" borderId="88" xfId="0" applyFont="1" applyFill="1" applyBorder="1" applyAlignment="1" applyProtection="1">
      <alignment horizontal="center" vertical="center"/>
      <protection hidden="1"/>
    </xf>
    <xf numFmtId="0" fontId="15" fillId="39" borderId="91" xfId="0" applyFont="1" applyFill="1" applyBorder="1" applyAlignment="1" applyProtection="1">
      <alignment horizontal="left" vertical="center"/>
      <protection hidden="1"/>
    </xf>
    <xf numFmtId="0" fontId="0" fillId="0" borderId="275" xfId="0" applyBorder="1" applyProtection="1">
      <protection locked="0" hidden="1"/>
    </xf>
    <xf numFmtId="0" fontId="0" fillId="0" borderId="8" xfId="0" applyBorder="1" applyProtection="1">
      <protection locked="0" hidden="1"/>
    </xf>
    <xf numFmtId="0" fontId="0" fillId="0" borderId="276" xfId="0" applyBorder="1" applyProtection="1">
      <protection locked="0" hidden="1"/>
    </xf>
    <xf numFmtId="0" fontId="60" fillId="6" borderId="0" xfId="0" applyFont="1" applyFill="1" applyAlignment="1" applyProtection="1">
      <alignment horizontal="center" vertical="top"/>
      <protection locked="0" hidden="1"/>
    </xf>
    <xf numFmtId="0" fontId="0" fillId="0" borderId="9" xfId="0" applyBorder="1" applyProtection="1">
      <protection locked="0"/>
    </xf>
    <xf numFmtId="0" fontId="0" fillId="0" borderId="0" xfId="0" applyBorder="1" applyProtection="1">
      <protection locked="0"/>
    </xf>
    <xf numFmtId="0" fontId="0" fillId="0" borderId="5" xfId="0" applyBorder="1" applyProtection="1">
      <protection locked="0"/>
    </xf>
    <xf numFmtId="0" fontId="0" fillId="0" borderId="277" xfId="0" applyBorder="1" applyProtection="1">
      <protection locked="0"/>
    </xf>
    <xf numFmtId="0" fontId="0" fillId="0" borderId="2" xfId="0" applyBorder="1" applyProtection="1">
      <protection locked="0"/>
    </xf>
    <xf numFmtId="0" fontId="0" fillId="0" borderId="48" xfId="0" applyBorder="1" applyProtection="1">
      <protection locked="0"/>
    </xf>
    <xf numFmtId="0" fontId="94" fillId="0" borderId="0" xfId="0" applyFont="1" applyAlignment="1" applyProtection="1">
      <alignment horizontal="center"/>
      <protection hidden="1"/>
    </xf>
    <xf numFmtId="0" fontId="62" fillId="26" borderId="0" xfId="0" applyFont="1" applyFill="1" applyAlignment="1">
      <alignment horizontal="center"/>
    </xf>
    <xf numFmtId="0" fontId="63" fillId="6" borderId="0" xfId="0" applyFont="1" applyFill="1" applyAlignment="1">
      <alignment horizontal="center"/>
    </xf>
    <xf numFmtId="0" fontId="58" fillId="39" borderId="0" xfId="0" applyFont="1" applyFill="1" applyAlignment="1">
      <alignment horizontal="center" vertical="top"/>
    </xf>
    <xf numFmtId="0" fontId="15" fillId="49" borderId="0" xfId="0" applyFont="1" applyFill="1" applyAlignment="1" applyProtection="1">
      <alignment horizontal="center"/>
      <protection hidden="1"/>
    </xf>
    <xf numFmtId="0" fontId="15" fillId="49" borderId="0" xfId="0" applyFont="1" applyFill="1" applyAlignment="1" applyProtection="1">
      <alignment horizontal="center" vertical="center"/>
      <protection hidden="1"/>
    </xf>
    <xf numFmtId="0" fontId="60" fillId="40" borderId="0" xfId="0" applyFont="1" applyFill="1" applyAlignment="1">
      <alignment horizontal="center" vertical="top"/>
    </xf>
    <xf numFmtId="0" fontId="0" fillId="26" borderId="0" xfId="0" applyFill="1" applyAlignment="1">
      <alignment horizontal="center"/>
    </xf>
    <xf numFmtId="0" fontId="35" fillId="0" borderId="214" xfId="0" applyFont="1" applyBorder="1" applyAlignment="1" applyProtection="1">
      <protection locked="0" hidden="1"/>
    </xf>
    <xf numFmtId="0" fontId="35" fillId="0" borderId="215" xfId="0" applyFont="1" applyBorder="1" applyAlignment="1" applyProtection="1">
      <protection locked="0" hidden="1"/>
    </xf>
    <xf numFmtId="0" fontId="35" fillId="0" borderId="216" xfId="0" applyFont="1" applyBorder="1" applyAlignment="1" applyProtection="1">
      <protection locked="0" hidden="1"/>
    </xf>
    <xf numFmtId="0" fontId="40" fillId="24" borderId="202" xfId="0" applyFont="1" applyFill="1" applyBorder="1" applyAlignment="1" applyProtection="1">
      <alignment horizontal="left"/>
      <protection hidden="1"/>
    </xf>
    <xf numFmtId="0" fontId="40" fillId="24" borderId="203" xfId="0" applyFont="1" applyFill="1" applyBorder="1" applyAlignment="1" applyProtection="1">
      <alignment horizontal="left"/>
      <protection hidden="1"/>
    </xf>
    <xf numFmtId="0" fontId="40" fillId="24" borderId="204" xfId="0" applyFont="1" applyFill="1" applyBorder="1" applyAlignment="1" applyProtection="1">
      <alignment horizontal="left"/>
      <protection hidden="1"/>
    </xf>
    <xf numFmtId="0" fontId="35" fillId="24" borderId="217" xfId="0" applyFont="1" applyFill="1" applyBorder="1" applyAlignment="1" applyProtection="1">
      <alignment horizontal="center"/>
      <protection hidden="1"/>
    </xf>
    <xf numFmtId="0" fontId="35" fillId="24" borderId="212" xfId="0" applyFont="1" applyFill="1" applyBorder="1" applyAlignment="1" applyProtection="1">
      <alignment horizontal="center"/>
      <protection hidden="1"/>
    </xf>
    <xf numFmtId="0" fontId="35" fillId="24" borderId="214" xfId="0" applyFont="1" applyFill="1" applyBorder="1" applyAlignment="1" applyProtection="1">
      <alignment horizontal="center"/>
      <protection hidden="1"/>
    </xf>
    <xf numFmtId="0" fontId="35" fillId="24" borderId="215" xfId="0" applyFont="1" applyFill="1" applyBorder="1" applyAlignment="1" applyProtection="1">
      <alignment horizontal="center"/>
      <protection hidden="1"/>
    </xf>
    <xf numFmtId="0" fontId="35" fillId="24" borderId="212" xfId="0" applyFont="1" applyFill="1" applyBorder="1" applyAlignment="1" applyProtection="1">
      <alignment horizontal="center"/>
      <protection locked="0" hidden="1"/>
    </xf>
    <xf numFmtId="0" fontId="35" fillId="24" borderId="219" xfId="0" applyFont="1" applyFill="1" applyBorder="1" applyAlignment="1" applyProtection="1">
      <alignment horizontal="center"/>
      <protection locked="0" hidden="1"/>
    </xf>
    <xf numFmtId="0" fontId="35" fillId="24" borderId="215" xfId="0" applyFont="1" applyFill="1" applyBorder="1" applyAlignment="1" applyProtection="1">
      <alignment horizontal="center"/>
      <protection locked="0" hidden="1"/>
    </xf>
    <xf numFmtId="0" fontId="35" fillId="24" borderId="220" xfId="0" applyFont="1" applyFill="1" applyBorder="1" applyAlignment="1" applyProtection="1">
      <alignment horizontal="center"/>
      <protection locked="0" hidden="1"/>
    </xf>
    <xf numFmtId="0" fontId="56" fillId="24" borderId="209" xfId="0" applyFont="1" applyFill="1" applyBorder="1" applyAlignment="1" applyProtection="1">
      <alignment horizontal="left"/>
      <protection hidden="1"/>
    </xf>
    <xf numFmtId="0" fontId="56" fillId="24" borderId="210" xfId="0" applyFont="1" applyFill="1" applyBorder="1" applyAlignment="1" applyProtection="1">
      <alignment horizontal="left"/>
      <protection hidden="1"/>
    </xf>
    <xf numFmtId="0" fontId="56" fillId="24" borderId="211" xfId="0" applyFont="1" applyFill="1" applyBorder="1" applyAlignment="1" applyProtection="1">
      <alignment horizontal="left"/>
      <protection hidden="1"/>
    </xf>
    <xf numFmtId="43" fontId="0" fillId="11" borderId="212" xfId="0" applyNumberFormat="1" applyFill="1" applyBorder="1" applyAlignment="1" applyProtection="1">
      <alignment horizontal="center" vertical="center"/>
      <protection hidden="1"/>
    </xf>
    <xf numFmtId="0" fontId="35" fillId="0" borderId="217" xfId="0" applyFont="1" applyBorder="1" applyAlignment="1" applyProtection="1">
      <protection locked="0" hidden="1"/>
    </xf>
    <xf numFmtId="0" fontId="35" fillId="0" borderId="212" xfId="0" applyFont="1" applyBorder="1" applyAlignment="1" applyProtection="1">
      <protection locked="0" hidden="1"/>
    </xf>
    <xf numFmtId="0" fontId="35" fillId="0" borderId="218" xfId="0" applyFont="1" applyBorder="1" applyAlignment="1" applyProtection="1">
      <protection locked="0" hidden="1"/>
    </xf>
    <xf numFmtId="0" fontId="19" fillId="39" borderId="0" xfId="0" applyFont="1" applyFill="1" applyAlignment="1" applyProtection="1">
      <alignment horizontal="center" vertical="center"/>
      <protection hidden="1"/>
    </xf>
    <xf numFmtId="40" fontId="15" fillId="39" borderId="193" xfId="0" applyNumberFormat="1" applyFont="1" applyFill="1" applyBorder="1" applyAlignment="1" applyProtection="1">
      <alignment horizontal="right"/>
      <protection hidden="1"/>
    </xf>
    <xf numFmtId="0" fontId="41" fillId="43" borderId="0" xfId="0" applyFont="1" applyFill="1" applyBorder="1" applyAlignment="1" applyProtection="1">
      <alignment horizontal="center" vertical="center"/>
      <protection hidden="1"/>
    </xf>
  </cellXfs>
  <cellStyles count="20">
    <cellStyle name="Comma" xfId="1" builtinId="3"/>
    <cellStyle name="Currency" xfId="15" builtinId="4"/>
    <cellStyle name="Normal" xfId="0" builtinId="0"/>
    <cellStyle name="היפר-קישור" xfId="19" builtinId="8"/>
    <cellStyle name="סגנון 1" xfId="2"/>
    <cellStyle name="סגנון 10" xfId="11"/>
    <cellStyle name="סגנון 11" xfId="12"/>
    <cellStyle name="סגנון 12" xfId="13"/>
    <cellStyle name="סגנון 13" xfId="14"/>
    <cellStyle name="סגנון 14" xfId="16"/>
    <cellStyle name="סגנון 15" xfId="17"/>
    <cellStyle name="סגנון 16" xfId="18"/>
    <cellStyle name="סגנון 2" xfId="5"/>
    <cellStyle name="סגנון 3" xfId="8"/>
    <cellStyle name="סגנון 4" xfId="3"/>
    <cellStyle name="סגנון 5" xfId="6"/>
    <cellStyle name="סגנון 6" xfId="4"/>
    <cellStyle name="סגנון 7" xfId="7"/>
    <cellStyle name="סגנון 8" xfId="9"/>
    <cellStyle name="סגנון 9" xfId="10"/>
  </cellStyles>
  <dxfs count="283">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theme="0" tint="-0.499984740745262"/>
      </font>
    </dxf>
    <dxf>
      <font>
        <color rgb="FF006100"/>
      </font>
      <fill>
        <patternFill>
          <bgColor rgb="FFC6EFCE"/>
        </patternFill>
      </fill>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0" tint="-0.499984740745262"/>
      </font>
    </dxf>
    <dxf>
      <font>
        <color theme="0" tint="-0.499984740745262"/>
      </font>
      <fill>
        <patternFill>
          <bgColor theme="0" tint="-0.499984740745262"/>
        </patternFill>
      </fill>
    </dxf>
    <dxf>
      <font>
        <color rgb="FF006100"/>
      </font>
      <fill>
        <patternFill>
          <bgColor rgb="FFC6EFCE"/>
        </patternFill>
      </fill>
    </dxf>
    <dxf>
      <font>
        <color theme="0" tint="-0.499984740745262"/>
      </font>
      <fill>
        <patternFill>
          <bgColor theme="0" tint="-0.499984740745262"/>
        </patternFill>
      </fill>
    </dxf>
    <dxf>
      <fill>
        <patternFill>
          <bgColor theme="0" tint="-0.499984740745262"/>
        </patternFill>
      </fill>
    </dxf>
    <dxf>
      <font>
        <color rgb="FF9C0006"/>
      </font>
      <fill>
        <patternFill>
          <bgColor rgb="FFFFC7CE"/>
        </patternFill>
      </fill>
    </dxf>
    <dxf>
      <fill>
        <patternFill>
          <bgColor theme="0" tint="-0.499984740745262"/>
        </patternFill>
      </fill>
    </dxf>
    <dxf>
      <font>
        <color auto="1"/>
      </font>
      <fill>
        <patternFill>
          <bgColor theme="0" tint="-0.499984740745262"/>
        </patternFill>
      </fill>
    </dxf>
    <dxf>
      <font>
        <color theme="0" tint="-0.499984740745262"/>
      </font>
      <fill>
        <patternFill>
          <bgColor theme="0" tint="-0.499984740745262"/>
        </patternFill>
      </fill>
    </dxf>
    <dxf>
      <fill>
        <patternFill>
          <bgColor theme="0" tint="-0.499984740745262"/>
        </patternFill>
      </fill>
    </dxf>
    <dxf>
      <font>
        <color theme="0" tint="-0.499984740745262"/>
      </font>
      <fill>
        <patternFill>
          <bgColor theme="0" tint="-0.49998474074526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006100"/>
      </font>
      <fill>
        <patternFill>
          <bgColor rgb="FFC6EFCE"/>
        </patternFill>
      </fill>
    </dxf>
    <dxf>
      <font>
        <color theme="9" tint="0.79998168889431442"/>
      </font>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8E4E4"/>
      <color rgb="FFFF3300"/>
      <color rgb="FFECDE98"/>
      <color rgb="FFF1E6B1"/>
      <color rgb="FFFAFEB4"/>
      <color rgb="FFF19705"/>
      <color rgb="FFF6FC80"/>
      <color rgb="FFF7F7F7"/>
      <color rgb="FFCAE2BC"/>
      <color rgb="FFDBEB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1"/><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10.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500;&#1514;&#1512;&#1493;&#1502;&#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11.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12.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13.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14.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2.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3.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4.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5.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6.xml.rels><?xml version="1.0" encoding="UTF-8" standalone="yes"?>
<Relationships xmlns="http://schemas.openxmlformats.org/package/2006/relationships"><Relationship Id="rId3" Type="http://schemas.openxmlformats.org/officeDocument/2006/relationships/hyperlink" Target="https://www.matara.pro/nedarimplus/online/?mosad=7007125" TargetMode="External"/><Relationship Id="rId2" Type="http://schemas.openxmlformats.org/officeDocument/2006/relationships/hyperlink" Target="mailto:TORAT.MAASER@GMAIL.COM?subject=&#1502;&#1506;&#1493;&#1504;&#1497;&#1503;%20&#1500;&#1512;&#1499;&#1493;&#1513;%20&#1513;&#1493;&#1489;%20&#1488;&#1514;%20&#1514;&#1493;&#1499;&#1504;&#1514;%20&#1502;&#1506;&#1513;&#1512;%20&#1492;&#1499;&#1505;&#1508;&#1497;&#1501;" TargetMode="External"/><Relationship Id="rId1" Type="http://schemas.openxmlformats.org/officeDocument/2006/relationships/hyperlink" Target="mailto:TORAT.HAADAM.SAFED@GMAIL.COM"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drawing9.xml.rels><?xml version="1.0" encoding="UTF-8" standalone="yes"?>
<Relationships xmlns="http://schemas.openxmlformats.org/package/2006/relationships"><Relationship Id="rId8" Type="http://schemas.openxmlformats.org/officeDocument/2006/relationships/hyperlink" Target="#&#1492;&#1493;&#1512;&#1488;&#1493;&#1514;"/><Relationship Id="rId13" Type="http://schemas.openxmlformats.org/officeDocument/2006/relationships/hyperlink" Target="#&#1492;&#1506;&#1512;&#1493;&#1514;_&#1493;&#1513;&#1488;&#1500;&#1493;&#1514;"/><Relationship Id="rId3" Type="http://schemas.openxmlformats.org/officeDocument/2006/relationships/hyperlink" Target="#&#1492;&#1502;&#1495;&#1513;&#1492;_&#1493;&#1514;&#1497;&#1512;&#1490;&#1493;&#1500;"/><Relationship Id="rId7" Type="http://schemas.openxmlformats.org/officeDocument/2006/relationships/hyperlink" Target="#&#1512;&#1497;&#1513;&#1493;&#1502;&#1497;&#1501;_&#1493;&#1492;&#1493;&#1505;&#1508;&#1493;&#1514;"/><Relationship Id="rId12" Type="http://schemas.openxmlformats.org/officeDocument/2006/relationships/hyperlink" Target="#&#1492;&#1511;&#1500;&#1493;&#1514;_&#1500;&#1495;&#1493;&#1502;&#1513;"/><Relationship Id="rId2" Type="http://schemas.openxmlformats.org/officeDocument/2006/relationships/hyperlink" Target="#&#1495;&#1494;&#1512;&#1492;_&#1502;&#1492;&#1511;&#1500;&#1493;&#1514;_&#1495;&#1493;&#1502;&#1513;"/><Relationship Id="rId1" Type="http://schemas.openxmlformats.org/officeDocument/2006/relationships/hyperlink" Target="#&#1492;&#1499;&#1504;&#1505;&#1493;&#1514;"/><Relationship Id="rId6" Type="http://schemas.openxmlformats.org/officeDocument/2006/relationships/hyperlink" Target="#&#1499;&#1500;&#1500;&#1497;_&#1492;&#1508;&#1512;&#1513;&#1514;_&#1495;&#1493;&#1502;&#1513;"/><Relationship Id="rId11" Type="http://schemas.openxmlformats.org/officeDocument/2006/relationships/hyperlink" Target="#&#1514;&#1497;&#1512;&#1490;&#1493;&#1500;_&#1495;&#1493;&#1502;&#1513;"/><Relationship Id="rId5" Type="http://schemas.openxmlformats.org/officeDocument/2006/relationships/hyperlink" Target="#&#1492;&#1493;&#1510;&#1488;&#1493;&#1514;"/><Relationship Id="rId10" Type="http://schemas.openxmlformats.org/officeDocument/2006/relationships/hyperlink" Target="#&#1499;&#1500;&#1500;&#1497;&#1501;_&#1493;&#1497;&#1505;&#1493;&#1491;&#1493;&#1514;"/><Relationship Id="rId4" Type="http://schemas.openxmlformats.org/officeDocument/2006/relationships/hyperlink" Target="#&#1514;&#1512;&#1493;&#1502;&#1493;&#1514;"/><Relationship Id="rId9" Type="http://schemas.openxmlformats.org/officeDocument/2006/relationships/hyperlink" Target="#&#1502;&#1489;&#1493;&#1488;"/><Relationship Id="rId14" Type="http://schemas.openxmlformats.org/officeDocument/2006/relationships/hyperlink" Target="#&#1500;&#1492;&#1494;&#1502;&#1497;&#1503;_&#1493;&#1500;&#1492;&#1506;&#1497;&#1512;"/></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917663585" y="11797665"/>
          <a:ext cx="8825865" cy="18402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די להגיע למדריך הכנסות"/>
          <a:extLst>
            <a:ext uri="{FF2B5EF4-FFF2-40B4-BE49-F238E27FC236}">
              <a16:creationId xmlns:a16="http://schemas.microsoft.com/office/drawing/2014/main" id="{00000000-0008-0000-0000-000003000000}"/>
            </a:ext>
          </a:extLst>
        </xdr:cNvPr>
        <xdr:cNvSpPr/>
      </xdr:nvSpPr>
      <xdr:spPr>
        <a:xfrm>
          <a:off x="10923708151" y="603884"/>
          <a:ext cx="1179195"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609600</xdr:colOff>
      <xdr:row>146</xdr:row>
      <xdr:rowOff>167640</xdr:rowOff>
    </xdr:from>
    <xdr:to>
      <xdr:col>15</xdr:col>
      <xdr:colOff>320040</xdr:colOff>
      <xdr:row>148</xdr:row>
      <xdr:rowOff>76200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000-000004000000}"/>
            </a:ext>
          </a:extLst>
        </xdr:cNvPr>
        <xdr:cNvSpPr/>
      </xdr:nvSpPr>
      <xdr:spPr>
        <a:xfrm>
          <a:off x="12870180" y="29070300"/>
          <a:ext cx="3147060" cy="266700"/>
        </a:xfrm>
        <a:prstGeom prst="roundRect">
          <a:avLst/>
        </a:prstGeom>
        <a:solidFill>
          <a:schemeClr val="bg1">
            <a:lumMod val="95000"/>
          </a:schemeClr>
        </a:solidFill>
        <a:ln w="38100">
          <a:solidFill>
            <a:schemeClr val="bg1">
              <a:lumMod val="8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000-000005000000}"/>
            </a:ext>
          </a:extLst>
        </xdr:cNvPr>
        <xdr:cNvSpPr/>
      </xdr:nvSpPr>
      <xdr:spPr>
        <a:xfrm>
          <a:off x="10911533294" y="8406765"/>
          <a:ext cx="2687956" cy="34671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000-000006000000}"/>
            </a:ext>
          </a:extLst>
        </xdr:cNvPr>
        <xdr:cNvSpPr/>
      </xdr:nvSpPr>
      <xdr:spPr>
        <a:xfrm>
          <a:off x="10909291110" y="581024"/>
          <a:ext cx="125730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000-000007000000}"/>
            </a:ext>
          </a:extLst>
        </xdr:cNvPr>
        <xdr:cNvSpPr/>
      </xdr:nvSpPr>
      <xdr:spPr>
        <a:xfrm>
          <a:off x="10920399164" y="586739"/>
          <a:ext cx="114681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000-000008000000}"/>
            </a:ext>
          </a:extLst>
        </xdr:cNvPr>
        <xdr:cNvSpPr/>
      </xdr:nvSpPr>
      <xdr:spPr>
        <a:xfrm>
          <a:off x="10916017665" y="9867900"/>
          <a:ext cx="1539240" cy="240719"/>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0</xdr:row>
      <xdr:rowOff>493059</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000-000009000000}"/>
            </a:ext>
          </a:extLst>
        </xdr:cNvPr>
        <xdr:cNvSpPr/>
      </xdr:nvSpPr>
      <xdr:spPr>
        <a:xfrm>
          <a:off x="3515510" y="493059"/>
          <a:ext cx="1796751" cy="394559"/>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97</xdr:row>
      <xdr:rowOff>129540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6728460" y="11938634"/>
          <a:ext cx="9220200" cy="803338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נָת֤וֹן תִּתֵּן֙ ל֔וֹ וְלֹא־יֵרַ֥ע לְבָבְךָ֖ בְּתִתְּךָ֣ ל֑וֹ </a:t>
          </a:r>
          <a:r>
            <a:rPr lang="he-IL" sz="1400" b="0">
              <a:solidFill>
                <a:srgbClr val="2E75B6"/>
              </a:solidFill>
              <a:effectLst/>
              <a:latin typeface="Guttman Mantova" panose="02010401010101010101" pitchFamily="2" charset="-79"/>
              <a:ea typeface="Calibri" panose="020F0502020204030204" pitchFamily="34" charset="0"/>
              <a:cs typeface="Guttman Mantova" panose="02010401010101010101" pitchFamily="2" charset="-79"/>
            </a:rPr>
            <a:t>כִּ֞י בִּגְלַ֣ל׀ הַדָּבָ֣ר הַזֶּ֗ה יְבָרֶכְךָ֙ יְדֹוָ֣ד אֱלֹהֶ֔יךָ בְּכָֽל־מַעֲשֶׂ֔ךָ וּבְכֹ֖ל מִשְׁלַ֥ח יָדֶֽךָ: </a:t>
          </a:r>
          <a:r>
            <a:rPr lang="he-IL" sz="1400" b="0">
              <a:effectLst/>
              <a:latin typeface="Guttman Mantova" panose="02010401010101010101" pitchFamily="2" charset="-79"/>
              <a:ea typeface="Calibri" panose="020F0502020204030204" pitchFamily="34" charset="0"/>
              <a:cs typeface="Guttman Mantova" panose="02010401010101010101" pitchFamily="2" charset="-79"/>
            </a:rPr>
            <a:t> </a:t>
          </a:r>
          <a:r>
            <a:rPr lang="he-IL" sz="1400">
              <a:effectLst/>
              <a:latin typeface="Guttman Mantova" panose="02010401010101010101" pitchFamily="2" charset="-79"/>
              <a:ea typeface="Calibri" panose="020F0502020204030204" pitchFamily="34" charset="0"/>
              <a:cs typeface="Guttman Mantova" panose="02010401010101010101" pitchFamily="2" charset="-79"/>
            </a:rPr>
            <a:t>כִּ֛י לֹא־יֶחְדַּ֥ל אֶבְי֖וֹן מִקֶּ֣רֶב הָאָ֑רֶץ עַל־כֵּ֞ן אָנֹכִ֤י מְצַוְּךָ֙ לֵאמֹ֔ר פָּ֠תֹחַ תִּפְתַּ֨ח אֶת־יָדְךָ֜ לְאָחִ֧יךָ לַעֲנִיֶּ֛ךָ וּלְאֶבְיֹנְךָ֖ בְּאַרְצֶֽךָ:  </a:t>
          </a:r>
          <a:r>
            <a:rPr lang="he-IL" sz="1200">
              <a:effectLst/>
              <a:latin typeface="Guttman Mantova" panose="02010401010101010101" pitchFamily="2" charset="-79"/>
              <a:ea typeface="Calibri" panose="020F0502020204030204" pitchFamily="34" charset="0"/>
              <a:cs typeface="Guttman Mantova" panose="02010401010101010101" pitchFamily="2" charset="-79"/>
            </a:rPr>
            <a:t>[עצה לטובתך אני משיאך: רש"י] </a:t>
          </a:r>
          <a:r>
            <a:rPr lang="he-IL" sz="1400">
              <a:effectLst/>
              <a:latin typeface="Guttman Mantova" panose="02010401010101010101" pitchFamily="2" charset="-79"/>
              <a:ea typeface="Calibri" panose="020F0502020204030204" pitchFamily="34" charset="0"/>
              <a:cs typeface="Guttman Mantova" panose="02010401010101010101" pitchFamily="2" charset="-79"/>
            </a:rPr>
            <a:t>                              </a:t>
          </a:r>
        </a:p>
        <a:p>
          <a:pPr algn="l"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דברים פרק טו פסוקים י'-י"א </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הָבִ֨יאוּ אֶת־כָּל־הַֽמַּעֲשֵׂ֜ר אֶל־בֵּ֣ית הָאוֹצָ֗ר וִיהִ֥י טֶ֙רֶף֙ בְּבֵיתִ֔י </a:t>
          </a:r>
          <a:r>
            <a:rPr lang="he-IL" sz="1400" b="0">
              <a:solidFill>
                <a:srgbClr val="2E75B6"/>
              </a:solidFill>
              <a:effectLst/>
              <a:latin typeface="Guttman Mantova" panose="02010401010101010101" pitchFamily="2" charset="-79"/>
              <a:ea typeface="Calibri" panose="020F0502020204030204" pitchFamily="34" charset="0"/>
              <a:cs typeface="Guttman Mantova" panose="02010401010101010101" pitchFamily="2" charset="-79"/>
            </a:rPr>
            <a:t>וּבְחָנ֤וּנִי נָא֙ בָּזֹ֔את אָמַ֖ר יְדֹוָ֣ד צְבָא֑וֹת אִם־לֹ֧א אֶפְתַּ֣ח לָכֶ֗ם אֵ֚ת אֲרֻבּ֣וֹת הַשָּׁמַ֔יִם וַהֲרִיקֹתִ֥י לָכֶ֛ם בְּרָכָ֖ה עַד־בְּלִי־דָֽי:    </a:t>
          </a:r>
          <a:endParaRPr lang="en-US" sz="1400" b="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    מלאכי פרק ג פסוק י'</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200">
              <a:solidFill>
                <a:srgbClr val="0070C0"/>
              </a:solidFill>
              <a:effectLst/>
              <a:latin typeface="Guttman Mantova" panose="02010401010101010101" pitchFamily="2" charset="-79"/>
              <a:ea typeface="Calibri" panose="020F0502020204030204" pitchFamily="34" charset="0"/>
              <a:cs typeface="Guttman Mantova" panose="02010401010101010101" pitchFamily="2" charset="-79"/>
            </a:rPr>
            <a:t>"עשר תעשר" - עשר בשביל שתתעשר. </a:t>
          </a:r>
          <a:r>
            <a:rPr lang="he-IL" sz="1200">
              <a:effectLst/>
              <a:latin typeface="Guttman Mantova" panose="02010401010101010101" pitchFamily="2" charset="-79"/>
              <a:ea typeface="Calibri" panose="020F0502020204030204" pitchFamily="34" charset="0"/>
              <a:cs typeface="Guttman Mantova" panose="02010401010101010101" pitchFamily="2" charset="-79"/>
            </a:rPr>
            <a:t>...זאת</a:t>
          </a:r>
          <a:r>
            <a:rPr lang="he-IL" sz="1200" baseline="0">
              <a:effectLst/>
              <a:latin typeface="Guttman Mantova" panose="02010401010101010101" pitchFamily="2" charset="-79"/>
              <a:ea typeface="Calibri" panose="020F0502020204030204" pitchFamily="34" charset="0"/>
              <a:cs typeface="Guttman Mantova" panose="02010401010101010101" pitchFamily="2" charset="-79"/>
            </a:rPr>
            <a:t> </a:t>
          </a:r>
          <a:r>
            <a:rPr lang="he-IL" sz="1200">
              <a:effectLst/>
              <a:latin typeface="Guttman Mantova" panose="02010401010101010101" pitchFamily="2" charset="-79"/>
              <a:ea typeface="Calibri" panose="020F0502020204030204" pitchFamily="34" charset="0"/>
              <a:cs typeface="Guttman Mantova" panose="02010401010101010101" pitchFamily="2" charset="-79"/>
            </a:rPr>
            <a:t>מנין לך? - אמר לו: לך תנסה... שנאמר הביאו את כל המעשר אל בית האוצר ויהי טרף בביתי ובחנוני נא בזאת אמר ה' צבאות אם לא אפתח לכם את ארובות השמים </a:t>
          </a:r>
          <a:r>
            <a:rPr lang="he-IL" sz="1200" b="0">
              <a:effectLst/>
              <a:latin typeface="Guttman Mantova" panose="02010401010101010101" pitchFamily="2" charset="-79"/>
              <a:ea typeface="Calibri" panose="020F0502020204030204" pitchFamily="34" charset="0"/>
              <a:cs typeface="Guttman Mantova" panose="02010401010101010101" pitchFamily="2" charset="-79"/>
            </a:rPr>
            <a:t>והריקותי</a:t>
          </a:r>
          <a:r>
            <a:rPr lang="he-IL" sz="1200">
              <a:effectLst/>
              <a:latin typeface="Guttman Mantova" panose="02010401010101010101" pitchFamily="2" charset="-79"/>
              <a:ea typeface="Calibri" panose="020F0502020204030204" pitchFamily="34" charset="0"/>
              <a:cs typeface="Guttman Mantova" panose="02010401010101010101" pitchFamily="2" charset="-79"/>
            </a:rPr>
            <a:t> לכם ברכה עד בלי די. מאי עד בלי די? עד שיבלו שפתותיכם מלומר די.                                                                                                                                                                                      								    על פי מסכת תענית ט.</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מלח ממון, חסר. ואמרי לה חסד. [רש"י: הרוצה למלוח ממונו כלומר לגרום לו שיתקיים, יחסרנו לצדקה תמיד וחסרונו זהו קיומו. ואמרי לה חסד - יעשה ממנו חסד]                     </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600">
              <a:effectLst/>
              <a:latin typeface="Guttman Mantova" panose="02010401010101010101" pitchFamily="2" charset="-79"/>
              <a:ea typeface="Calibri" panose="020F0502020204030204" pitchFamily="34" charset="0"/>
              <a:cs typeface="Guttman Mantova" panose="02010401010101010101" pitchFamily="2" charset="-79"/>
            </a:rPr>
            <a:t> </a:t>
          </a:r>
          <a:r>
            <a:rPr lang="he-IL" sz="1200">
              <a:effectLst/>
              <a:latin typeface="Guttman Mantova" panose="02010401010101010101" pitchFamily="2" charset="-79"/>
              <a:ea typeface="Calibri" panose="020F0502020204030204" pitchFamily="34" charset="0"/>
              <a:cs typeface="Guttman Mantova" panose="02010401010101010101" pitchFamily="2" charset="-79"/>
            </a:rPr>
            <a:t>מסכת כתובות סו:</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אם רואה אדם שמזונותיו מצומצמין יעשה מהן צדקה, וכ"ש כשהן מרובין. כל הגוזז מנכסיו ועושה מהן צדקה - ניצל מדינה של גיהנם; משל לשתי רחילות שהיו עוברות במים, אחת גזוזה ואחת אינה גזוזה, גזוזה עברה, ושאינה גזוזה לא עברה... שוב אין מראין לו סימני עניות. </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על פי מסכת גיטין ז. </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"כבד את ה' מהונך ומראשית כל תבואתך". שב אל ענין הבטחון, ואמר כבד את ה' מהונך, ובא להזהיר שלא תרע עינו בפזרו ממון למצות ולצדקות, ולא ידאג פן יחסר הונו במתנת ידו, אבל יבטח בה' כי בגלל הדבר הזה יברכהו וכל אשר לו ירבה,</a:t>
          </a:r>
          <a:r>
            <a:rPr lang="he-IL" sz="1200">
              <a:solidFill>
                <a:srgbClr val="FF0000"/>
              </a:solidFill>
              <a:effectLst/>
              <a:latin typeface="Guttman Mantova" panose="02010401010101010101" pitchFamily="2" charset="-79"/>
              <a:ea typeface="Calibri" panose="020F0502020204030204" pitchFamily="34" charset="0"/>
              <a:cs typeface="Guttman Mantova" panose="02010401010101010101" pitchFamily="2" charset="-79"/>
            </a:rPr>
            <a:t> </a:t>
          </a:r>
          <a:r>
            <a:rPr lang="he-IL" sz="1200">
              <a:effectLst/>
              <a:latin typeface="Guttman Mantova" panose="02010401010101010101" pitchFamily="2" charset="-79"/>
              <a:ea typeface="Calibri" panose="020F0502020204030204" pitchFamily="34" charset="0"/>
              <a:cs typeface="Guttman Mantova" panose="02010401010101010101" pitchFamily="2" charset="-79"/>
            </a:rPr>
            <a:t>...והנה זה מדרכי הבטחון, שיבטח לבו כי כאשר יחסר ממונו למצוה, כן ירבה וכן יפרוץ, ואז"ל, "מלח ממון חסר". קיום הממון ומליחתו - [על ידי] החסרון.</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רבינו יונה משלי פרק ג פסוק ט'</a:t>
          </a: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הצדיק רבי שלום אהרן לופס זצ"ל מעיר חאלב שבסוריה ששימש בארץ כרבה של עכו, היה ידוע בעיסוקו כל ימיו בצדקה באופן על טבעי נוסף על גדלותו בתורה. עוד בביתו הצר שבשכונת בית ישראל היו מתגוררים בקביעות אנשים דלים ושבורי לב והיה מחלק אתם את פת לחמו. היה מחלק סכומים אדירים שחלק גדול מהם באו ממשכורתו האישית שקיבל בתור רב העיר. אמרו עליו "הרב לופס חי על מעשר" ונתכוונו בזה שלא פעם קרה שבמקום להפריש רק מעשר לצדקה כפי הדין, נשארה בידו רק עשירית מהמשכורת לצרכיו הקיומיים ההכרחיים ביותר, וכל השאר פיזר לעניים ונדכאים.   אנשים היו פונים אליו בתור מנהל קרן צדקה ופעם שאל בחיוך: איזה קרן אני מנהל? הם לא יודעים שהקרן היחיד שיש לי, זה מה שנאמר "והקרן קיימת לו לעולם הבא".</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900">
              <a:effectLst/>
              <a:latin typeface="Guttman Mantova" panose="02010401010101010101" pitchFamily="2" charset="-79"/>
              <a:ea typeface="Calibri" panose="020F0502020204030204" pitchFamily="34" charset="0"/>
              <a:cs typeface="Guttman Mantova" panose="02010401010101010101" pitchFamily="2" charset="-79"/>
            </a:rPr>
            <a:t> </a:t>
          </a:r>
          <a:endParaRPr lang="en-US" sz="1100">
            <a:effectLst/>
            <a:latin typeface="Times New Roman" panose="02020603050405020304" pitchFamily="18" charset="0"/>
            <a:ea typeface="Calibri" panose="020F0502020204030204" pitchFamily="34" charset="0"/>
            <a:cs typeface="Guttman Mantova"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000-00000B000000}"/>
            </a:ext>
          </a:extLst>
        </xdr:cNvPr>
        <xdr:cNvSpPr/>
      </xdr:nvSpPr>
      <xdr:spPr>
        <a:xfrm>
          <a:off x="10912469626" y="1180101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000-00000C000000}"/>
            </a:ext>
          </a:extLst>
        </xdr:cNvPr>
        <xdr:cNvSpPr/>
      </xdr:nvSpPr>
      <xdr:spPr>
        <a:xfrm>
          <a:off x="10920703965" y="106680"/>
          <a:ext cx="487680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000-00000D000000}"/>
            </a:ext>
          </a:extLst>
        </xdr:cNvPr>
        <xdr:cNvSpPr/>
      </xdr:nvSpPr>
      <xdr:spPr>
        <a:xfrm>
          <a:off x="10919700030" y="99060"/>
          <a:ext cx="859155"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000-00000E000000}"/>
            </a:ext>
          </a:extLst>
        </xdr:cNvPr>
        <xdr:cNvSpPr/>
      </xdr:nvSpPr>
      <xdr:spPr>
        <a:xfrm>
          <a:off x="10917892185" y="99060"/>
          <a:ext cx="1663065"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556260</xdr:colOff>
          <xdr:row>50</xdr:row>
          <xdr:rowOff>38100</xdr:rowOff>
        </xdr:from>
        <xdr:to>
          <xdr:col>16</xdr:col>
          <xdr:colOff>403860</xdr:colOff>
          <xdr:row>52</xdr:row>
          <xdr:rowOff>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000-000010000000}"/>
            </a:ext>
          </a:extLst>
        </xdr:cNvPr>
        <xdr:cNvSpPr/>
      </xdr:nvSpPr>
      <xdr:spPr>
        <a:xfrm>
          <a:off x="10914451755" y="9867900"/>
          <a:ext cx="1466850" cy="245745"/>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000-000011000000}"/>
            </a:ext>
          </a:extLst>
        </xdr:cNvPr>
        <xdr:cNvSpPr/>
      </xdr:nvSpPr>
      <xdr:spPr>
        <a:xfrm>
          <a:off x="10917655965" y="9875520"/>
          <a:ext cx="2404110" cy="245745"/>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129540</xdr:colOff>
      <xdr:row>47</xdr:row>
      <xdr:rowOff>182880</xdr:rowOff>
    </xdr:from>
    <xdr:to>
      <xdr:col>29</xdr:col>
      <xdr:colOff>160020</xdr:colOff>
      <xdr:row>48</xdr:row>
      <xdr:rowOff>129540</xdr:rowOff>
    </xdr:to>
    <xdr:sp macro="" textlink="">
      <xdr:nvSpPr>
        <xdr:cNvPr id="18" name="מלבן מעוגל 17">
          <a:hlinkClick xmlns:r="http://schemas.openxmlformats.org/officeDocument/2006/relationships" r:id="rId13" tooltip="לחץ כדי להגיע למייל המכון להעביר הערות ושאלות"/>
          <a:extLst>
            <a:ext uri="{FF2B5EF4-FFF2-40B4-BE49-F238E27FC236}">
              <a16:creationId xmlns:a16="http://schemas.microsoft.com/office/drawing/2014/main" id="{00000000-0008-0000-0000-000012000000}"/>
            </a:ext>
          </a:extLst>
        </xdr:cNvPr>
        <xdr:cNvSpPr/>
      </xdr:nvSpPr>
      <xdr:spPr>
        <a:xfrm>
          <a:off x="3154680" y="10721340"/>
          <a:ext cx="3451860" cy="320040"/>
        </a:xfrm>
        <a:prstGeom prst="roundRect">
          <a:avLst>
            <a:gd name="adj" fmla="val 32025"/>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הערות, הארות ושאלות הלכתיות מרבני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10914825135" y="16821150"/>
          <a:ext cx="1042035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2</xdr:col>
      <xdr:colOff>26430</xdr:colOff>
      <xdr:row>50</xdr:row>
      <xdr:rowOff>87630</xdr:rowOff>
    </xdr:from>
    <xdr:to>
      <xdr:col>4</xdr:col>
      <xdr:colOff>137160</xdr:colOff>
      <xdr:row>51</xdr:row>
      <xdr:rowOff>344804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000-000014000000}"/>
            </a:ext>
          </a:extLst>
        </xdr:cNvPr>
        <xdr:cNvSpPr/>
      </xdr:nvSpPr>
      <xdr:spPr>
        <a:xfrm>
          <a:off x="21678900" y="11456670"/>
          <a:ext cx="1505190" cy="379094"/>
        </a:xfrm>
        <a:prstGeom prst="roundRect">
          <a:avLst>
            <a:gd name="adj" fmla="val 32747"/>
          </a:avLst>
        </a:prstGeom>
        <a:solidFill>
          <a:schemeClr val="bg1"/>
        </a:solidFill>
        <a:ln>
          <a:solidFill>
            <a:schemeClr val="bg1">
              <a:lumMod val="9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endParaRPr lang="he-IL" sz="1600" b="1">
            <a:solidFill>
              <a:srgbClr val="FF33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9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xdr:col>
      <xdr:colOff>116204</xdr:colOff>
      <xdr:row>124</xdr:row>
      <xdr:rowOff>127635</xdr:rowOff>
    </xdr:from>
    <xdr:to>
      <xdr:col>4</xdr:col>
      <xdr:colOff>520064</xdr:colOff>
      <xdr:row>126</xdr:row>
      <xdr:rowOff>118110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900-000004000000}"/>
            </a:ext>
          </a:extLst>
        </xdr:cNvPr>
        <xdr:cNvSpPr/>
      </xdr:nvSpPr>
      <xdr:spPr>
        <a:xfrm>
          <a:off x="21295996" y="24763095"/>
          <a:ext cx="3429000" cy="264795"/>
        </a:xfrm>
        <a:prstGeom prst="roundRect">
          <a:avLst/>
        </a:prstGeom>
        <a:solidFill>
          <a:schemeClr val="bg1">
            <a:lumMod val="9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9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9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9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9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9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99</xdr:row>
      <xdr:rowOff>30480</xdr:rowOff>
    </xdr:to>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6728460" y="11938634"/>
          <a:ext cx="9220200" cy="827722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הרבי ר' שמואל שמעלקא מניקלשבורג זצ"ל</a:t>
          </a:r>
        </a:p>
        <a:p>
          <a:pPr algn="r" rtl="1"/>
          <a:r>
            <a:rPr lang="he-IL" sz="1400" b="0">
              <a:latin typeface="Guttman Mantova" panose="02010401010101010101" pitchFamily="2" charset="-79"/>
              <a:cs typeface="Guttman Mantova" panose="02010401010101010101" pitchFamily="2" charset="-79"/>
            </a:rPr>
            <a:t>... יזהר בצדקה לפי יכלתו, ויהיה לו כיס מיוחד לצדקה. ויפריש מעשר מקרן שלו, ואח"כ יפריש בכל פעם מעשר מן הרווחים שלו - אחר כל הוצאות - ליתן לכיס הנ"ל. ולא ישתמש בזה לעצמו כלל רק בכל עת שיצטרך ליתן צדקה לעניים או לת"ח או לביקור חולים ולארץ ישראל ולפדיון שבויים ותלמוד תורה יתן הכל מכיס הנ"ל.          </a:t>
          </a:r>
        </a:p>
        <a:p>
          <a:pPr algn="l" rtl="1"/>
          <a:r>
            <a:rPr lang="he-IL" sz="1200" b="0">
              <a:latin typeface="Guttman Mantova" panose="02010401010101010101" pitchFamily="2" charset="-79"/>
              <a:cs typeface="Guttman Mantova" panose="02010401010101010101" pitchFamily="2" charset="-79"/>
            </a:rPr>
            <a:t> הנהגות בכתב יד אות י"ז. הובא בספר מעשר כספים</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...וכמו כן בצדקה, צריך מקודם לעשר הקרן מממונו ואח"כ הריוח שיתן לו השם יתברך ...שצריך להקדים הקרוב קרוב יותר, ועניי העיר מעניי עיר אחרת, ותלמיד חכם מעם הארץ כו' כמבואר בפוסקים ובשו"ע הלכה למעשה.</a:t>
          </a:r>
        </a:p>
        <a:p>
          <a:pPr algn="l" rtl="1"/>
          <a:r>
            <a:rPr lang="he-IL" sz="1200" b="0">
              <a:latin typeface="Guttman Mantova" panose="02010401010101010101" pitchFamily="2" charset="-79"/>
              <a:cs typeface="Guttman Mantova" panose="02010401010101010101" pitchFamily="2" charset="-79"/>
            </a:rPr>
            <a:t>הרה"ק ה"אוהב ישראל" מאפטא [בליקוטים על הושע]</a:t>
          </a:r>
        </a:p>
        <a:p>
          <a:pPr algn="r" rtl="1"/>
          <a:r>
            <a:rPr lang="he-IL" sz="1400" b="0">
              <a:latin typeface="Guttman Mantova" panose="02010401010101010101" pitchFamily="2" charset="-79"/>
              <a:cs typeface="Guttman Mantova" panose="02010401010101010101" pitchFamily="2" charset="-79"/>
            </a:rPr>
            <a:t>"ליזהר בנתינת מעות מעשר מכל מה שיזמין לו השי"ת.</a:t>
          </a:r>
        </a:p>
        <a:p>
          <a:pPr algn="l" rtl="1"/>
          <a:r>
            <a:rPr lang="he-IL" sz="1400" b="0">
              <a:latin typeface="Guttman Mantova" panose="02010401010101010101" pitchFamily="2" charset="-79"/>
              <a:cs typeface="Guttman Mantova" panose="02010401010101010101" pitchFamily="2" charset="-79"/>
            </a:rPr>
            <a:t> </a:t>
          </a:r>
          <a:r>
            <a:rPr lang="he-IL" sz="1200" b="0">
              <a:latin typeface="Guttman Mantova" panose="02010401010101010101" pitchFamily="2" charset="-79"/>
              <a:cs typeface="Guttman Mantova" panose="02010401010101010101" pitchFamily="2" charset="-79"/>
            </a:rPr>
            <a:t>ה"בני יששכר" [בהנהגותיו]</a:t>
          </a:r>
        </a:p>
        <a:p>
          <a:pPr algn="ctr" rtl="1"/>
          <a:endParaRPr lang="he-IL" sz="1400" b="0">
            <a:latin typeface="Guttman Mantova" panose="02010401010101010101" pitchFamily="2" charset="-79"/>
            <a:cs typeface="Guttman Mantova" panose="02010401010101010101" pitchFamily="2" charset="-79"/>
          </a:endParaRPr>
        </a:p>
        <a:p>
          <a:pPr algn="ctr" rtl="1"/>
          <a:r>
            <a:rPr lang="he-IL" sz="1400" b="0">
              <a:latin typeface="Guttman Mantova" panose="02010401010101010101" pitchFamily="2" charset="-79"/>
              <a:cs typeface="Guttman Mantova" panose="02010401010101010101" pitchFamily="2" charset="-79"/>
            </a:rPr>
            <a:t>*********************</a:t>
          </a:r>
        </a:p>
        <a:p>
          <a:pPr algn="ctr" rtl="1"/>
          <a:endParaRPr lang="he-IL" sz="14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"עשר תעשר את כל תבואת זרעך", ודרשו רז"ל עשר בשביל שתתעשר, להבין זה נראה... והנה על דרך משל האדם הנותן זהב אחד או מדה אחת תבואה מעשר, כשהצדקה עולה למעלה ומסתכלין זה המעשר מאין הוא בא, והלא בא מחמת שהיה לו עשרה זהובים או עשרה מדות תבואה. ונמצא אלו העשרה זהובים והעשרה המדות כולם נכנסין במצוה זו כי מחמת שיש לו עשרה זהובים ועשרה מידות נותן א' זהב או א' מדה. ובזה זוכה לשנה הבאה שיתן י' זהובים וי' מדות מעשר דהיינו שיהיה לו מאה זהובים ומאה מדות תבואה. ...וזהו "עשר", כשתתן מעשר "תעשר" את כל תבואת זרעך, לשנה הבאה תזכה שכפי התבואה שהיה לך בשנה העבר יהיה עתה כל התבואה מעשר כנ"ל, וזהו הרמז "עשר בשביל שתתעשר".</a:t>
          </a:r>
        </a:p>
        <a:p>
          <a:pPr algn="l" rtl="1"/>
          <a:endParaRPr lang="he-IL" sz="1200" b="0">
            <a:latin typeface="Guttman Mantova" panose="02010401010101010101" pitchFamily="2" charset="-79"/>
            <a:cs typeface="Guttman Mantova" panose="02010401010101010101" pitchFamily="2" charset="-79"/>
          </a:endParaRPr>
        </a:p>
        <a:p>
          <a:pPr algn="l" rtl="1"/>
          <a:r>
            <a:rPr lang="he-IL" sz="1200" b="0">
              <a:latin typeface="Guttman Mantova" panose="02010401010101010101" pitchFamily="2" charset="-79"/>
              <a:cs typeface="Guttman Mantova" panose="02010401010101010101" pitchFamily="2" charset="-79"/>
            </a:rPr>
            <a:t>הרה"ק ר' לוי יצחק מברדיטשוב זצ"ל  -קדושת לוי סוף פרשת בהר.</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...והענין, כי רצה ה' לזכות לישראל בהיותו עוסק בעניני עוה"ז, אדם חורש בשעת חרישה כו' (ברכות לה ב), או עוסק במשא ומתן להרויח ממון, ונפזרים חלקים ממנו לאותן הדברים, ורצה ה' לזכותן ולהעלותן לגבוה, צוה ליתן ממנו ללוים או לעניים חלק אחד מעשר, ועושה מצוה בזה, ועי"ז נתעלים כל החלקים אשר שם.</a:t>
          </a:r>
        </a:p>
        <a:p>
          <a:pPr algn="l" rtl="1"/>
          <a:r>
            <a:rPr lang="he-IL" sz="1200" b="0">
              <a:latin typeface="Guttman Mantova" panose="02010401010101010101" pitchFamily="2" charset="-79"/>
              <a:cs typeface="Guttman Mantova" panose="02010401010101010101" pitchFamily="2" charset="-79"/>
            </a:rPr>
            <a:t>ערבי נחל פרשת ויקהל - דרוש ב' וע"ע פרשת ויצא - דרוש ב'</a:t>
          </a:r>
        </a:p>
        <a:p>
          <a:pPr algn="r" rtl="1"/>
          <a:endParaRPr lang="he-IL" sz="14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"וידר יעקב נדר לאמר... וכל אשר תתן לי אעשר אעשרנו לך" בדרכו לבית לבן נדר נדר  זה. אחר ס"ג שנה בבית יצחק וי"ד שנה בישיבת שם ועבר שבהן נתקדש בקדושה עליונה והגיע למדרגה של בחיר האבות יוצא עתה לעסוק בענייני העולם הזה, ומוטל עליו לקדש את הגשמיות. נדר זה היה ההכנה לכך. מכל קנייניו יתן חלק להקב"ה וכך מכניס את הקב"ה לשותף בכל אשר לו.</a:t>
          </a:r>
        </a:p>
        <a:p>
          <a:pPr algn="l" rtl="1"/>
          <a:r>
            <a:rPr lang="he-IL" sz="1200" b="0">
              <a:latin typeface="Guttman Mantova" panose="02010401010101010101" pitchFamily="2" charset="-79"/>
              <a:cs typeface="Guttman Mantova" panose="02010401010101010101" pitchFamily="2" charset="-79"/>
            </a:rPr>
            <a:t>על פי נתיבות שלום -</a:t>
          </a:r>
          <a:r>
            <a:rPr lang="he-IL" sz="1200" b="0" baseline="0">
              <a:latin typeface="Guttman Mantova" panose="02010401010101010101" pitchFamily="2" charset="-79"/>
              <a:cs typeface="Guttman Mantova" panose="02010401010101010101" pitchFamily="2" charset="-79"/>
            </a:rPr>
            <a:t> סלונים</a:t>
          </a:r>
          <a:r>
            <a:rPr lang="he-IL" sz="1200" b="0">
              <a:latin typeface="Guttman Mantova" panose="02010401010101010101" pitchFamily="2" charset="-79"/>
              <a:cs typeface="Guttman Mantova" panose="02010401010101010101" pitchFamily="2" charset="-79"/>
            </a:rPr>
            <a:t> </a:t>
          </a: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9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9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9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9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0900-0000018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9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9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0">
              <a:solidFill>
                <a:sysClr val="windowText" lastClr="000000"/>
              </a:solidFill>
            </a:rPr>
            <a:t>טבלת הקלות מיוחדת למפרישי חומש</a:t>
          </a:r>
        </a:p>
      </xdr:txBody>
    </xdr:sp>
    <xdr:clientData/>
  </xdr:twoCellAnchor>
  <xdr:twoCellAnchor>
    <xdr:from>
      <xdr:col>24</xdr:col>
      <xdr:colOff>220980</xdr:colOff>
      <xdr:row>35</xdr:row>
      <xdr:rowOff>53340</xdr:rowOff>
    </xdr:from>
    <xdr:to>
      <xdr:col>26</xdr:col>
      <xdr:colOff>152400</xdr:colOff>
      <xdr:row>36</xdr:row>
      <xdr:rowOff>144780</xdr:rowOff>
    </xdr:to>
    <xdr:sp macro="" textlink="">
      <xdr:nvSpPr>
        <xdr:cNvPr id="18" name="מלבן מעוגל 17">
          <a:hlinkClick xmlns:r="http://schemas.openxmlformats.org/officeDocument/2006/relationships" r:id="rId13" tooltip="לחץ כדי לתרום למכון"/>
          <a:extLst>
            <a:ext uri="{FF2B5EF4-FFF2-40B4-BE49-F238E27FC236}">
              <a16:creationId xmlns:a16="http://schemas.microsoft.com/office/drawing/2014/main" id="{00000000-0008-0000-0900-000012000000}"/>
            </a:ext>
          </a:extLst>
        </xdr:cNvPr>
        <xdr:cNvSpPr/>
      </xdr:nvSpPr>
      <xdr:spPr>
        <a:xfrm>
          <a:off x="5151120" y="7802880"/>
          <a:ext cx="1363980" cy="29718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a:solidFill>
                <a:sysClr val="windowText" lastClr="000000"/>
              </a:solidFill>
            </a:rPr>
            <a:t>תרום  עכשיו</a:t>
          </a:r>
        </a:p>
      </xdr:txBody>
    </xdr:sp>
    <xdr:clientData/>
  </xdr:twoCellAnchor>
  <xdr:twoCellAnchor>
    <xdr:from>
      <xdr:col>1</xdr:col>
      <xdr:colOff>1043940</xdr:colOff>
      <xdr:row>105</xdr:row>
      <xdr:rowOff>333375</xdr:rowOff>
    </xdr:from>
    <xdr:to>
      <xdr:col>14</xdr:col>
      <xdr:colOff>129540</xdr:colOff>
      <xdr:row>111</xdr:row>
      <xdr:rowOff>238125</xdr:rowOff>
    </xdr:to>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1024205</xdr:colOff>
      <xdr:row>50</xdr:row>
      <xdr:rowOff>95250</xdr:rowOff>
    </xdr:from>
    <xdr:to>
      <xdr:col>4</xdr:col>
      <xdr:colOff>587960</xdr:colOff>
      <xdr:row>51</xdr:row>
      <xdr:rowOff>352424</xdr:rowOff>
    </xdr:to>
    <xdr:sp macro="" textlink="">
      <xdr:nvSpPr>
        <xdr:cNvPr id="20" name="מלבן מעוגל 19">
          <a:hlinkClick xmlns:r="http://schemas.openxmlformats.org/officeDocument/2006/relationships" r:id="rId14" tooltip="לחץ כאן כדי להזמין או להעיר"/>
          <a:extLst>
            <a:ext uri="{FF2B5EF4-FFF2-40B4-BE49-F238E27FC236}">
              <a16:creationId xmlns:a16="http://schemas.microsoft.com/office/drawing/2014/main" id="{00000000-0008-0000-0900-000014000000}"/>
            </a:ext>
          </a:extLst>
        </xdr:cNvPr>
        <xdr:cNvSpPr/>
      </xdr:nvSpPr>
      <xdr:spPr>
        <a:xfrm>
          <a:off x="21228100" y="11487150"/>
          <a:ext cx="2588895" cy="379094"/>
        </a:xfrm>
        <a:prstGeom prst="roundRect">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להזמין התוכנה  ולהעיר הערות</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A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481964</xdr:colOff>
      <xdr:row>146</xdr:row>
      <xdr:rowOff>150495</xdr:rowOff>
    </xdr:from>
    <xdr:to>
      <xdr:col>15</xdr:col>
      <xdr:colOff>474344</xdr:colOff>
      <xdr:row>148</xdr:row>
      <xdr:rowOff>57150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A00-000004000000}"/>
            </a:ext>
          </a:extLst>
        </xdr:cNvPr>
        <xdr:cNvSpPr/>
      </xdr:nvSpPr>
      <xdr:spPr>
        <a:xfrm>
          <a:off x="12715876" y="28893135"/>
          <a:ext cx="3429000" cy="264795"/>
        </a:xfrm>
        <a:prstGeom prst="roundRect">
          <a:avLst/>
        </a:prstGeom>
        <a:solidFill>
          <a:schemeClr val="bg1">
            <a:lumMod val="95000"/>
          </a:schemeClr>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A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A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A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A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A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5715</xdr:rowOff>
    </xdr:from>
    <xdr:to>
      <xdr:col>24</xdr:col>
      <xdr:colOff>7620</xdr:colOff>
      <xdr:row>106</xdr:row>
      <xdr:rowOff>137160</xdr:rowOff>
    </xdr:to>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6728460" y="11938635"/>
          <a:ext cx="9220200" cy="962596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b="0">
            <a:latin typeface="Guttman Mantova" panose="02010401010101010101" pitchFamily="2" charset="-79"/>
            <a:cs typeface="Guttman Mantova" panose="02010401010101010101" pitchFamily="2" charset="-79"/>
          </a:endParaRPr>
        </a:p>
        <a:p>
          <a:pPr algn="r" rtl="1">
            <a:lnSpc>
              <a:spcPct val="107000"/>
            </a:lnSpc>
            <a:spcAft>
              <a:spcPts val="800"/>
            </a:spcAft>
          </a:pPr>
          <a:r>
            <a:rPr lang="he-IL" sz="1050" b="0">
              <a:effectLst/>
              <a:latin typeface="Times New Roman" panose="02020603050405020304" pitchFamily="18" charset="0"/>
              <a:ea typeface="Calibri" panose="020F0502020204030204" pitchFamily="34" charset="0"/>
              <a:cs typeface="+mn-cs"/>
            </a:rPr>
            <a:t> </a:t>
          </a:r>
          <a:r>
            <a:rPr lang="he-IL" sz="1400" b="0">
              <a:solidFill>
                <a:srgbClr val="00B0F0"/>
              </a:solidFill>
              <a:effectLst/>
              <a:latin typeface="Guttman Mantova" panose="02010401010101010101" pitchFamily="2" charset="-79"/>
              <a:ea typeface="Calibri" panose="020F0502020204030204" pitchFamily="34" charset="0"/>
              <a:cs typeface="Guttman Mantova" panose="02010401010101010101" pitchFamily="2" charset="-79"/>
            </a:rPr>
            <a:t>הֲל֨וֹא פָרֹ֤ס לָֽרָעֵב֙ לַחְמֶ֔ךָ וַעֲנִיִּ֥ים מְרוּדִ֖ים תָּ֣בִיא בָ֑יִת </a:t>
          </a:r>
          <a:r>
            <a:rPr lang="he-IL" sz="1400" b="0">
              <a:effectLst/>
              <a:latin typeface="Guttman Mantova" panose="02010401010101010101" pitchFamily="2" charset="-79"/>
              <a:ea typeface="Calibri" panose="020F0502020204030204" pitchFamily="34" charset="0"/>
              <a:cs typeface="Guttman Mantova" panose="02010401010101010101" pitchFamily="2" charset="-79"/>
            </a:rPr>
            <a:t>כִּֽי־תִרְאֶ֤ה </a:t>
          </a:r>
          <a:r>
            <a:rPr lang="he-IL" sz="1400">
              <a:effectLst/>
              <a:latin typeface="Guttman Mantova" panose="02010401010101010101" pitchFamily="2" charset="-79"/>
              <a:ea typeface="Calibri" panose="020F0502020204030204" pitchFamily="34" charset="0"/>
              <a:cs typeface="Guttman Mantova" panose="02010401010101010101" pitchFamily="2" charset="-79"/>
            </a:rPr>
            <a:t>עָרֹם֙ וְכִסִּית֔וֹ וּמִבְּשָׂרְךָ֖ לֹ֥א תִתְעַלָּֽם:</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אָ֣ז יִבָּקַ֤ע כַּשַּׁ֙חַר֙ אוֹרֶ֔ךָ וַאֲרֻכָתְךָ֖ מְהֵרָ֣ה תִצְמָ֑ח וְהָלַ֤ךְ לְפָנֶ֙יךָ֙ צִדְקֶ֔ךָ כְּב֥וֹד יְדֹוָ֖ד יַאַסְפֶֽךָ:</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אָ֤ז תִּקְרָא֙ וַידֹוָ֣ד יַעֲנֶ֔ה תְּשַׁוַּ֖ע וְיֹאמַ֣ר הִנֵּ֑נִי ...</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וְתָפֵ֤ק לָֽרָעֵב֙ נַפְשֶׁ֔ךָ וְנֶ֥פֶשׁ נַעֲנָ֖ה תַּשְׂבִּ֑יעַ וְזָרַ֤ח בַּחֹ֙שֶׁךְ֙ אוֹרֶ֔ךָ וַאֲפֵלָתְךָ֖ כַּֽצָּהֳרָֽיִם:</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וְנָחֲךָ֣ יְדֹוָד֘ תָּמִיד֒ וְהִשְׂבִּ֤יעַ בְּצַחְצָחוֹת֙ נַפְשֶׁ֔ךָ וְעַצְמֹתֶ֖יךָ יַחֲלִ֑יץ וְהָיִ֙יתָ֙ כְּגַ֣ן רָוֶ֔ה וּכְמוֹצָ֣א מַ֔יִם אֲשֶׁ֥ר לֹא־יְכַזְּב֖וּ מֵימָֽיו:</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וּבָנ֤וּ מִמְּךָ֙ חָרְב֣וֹת עוֹלָ֔ם מוֹסְדֵ֥י דוֹר־וָד֖וֹר תְּקוֹמֵ֑ם וְקֹרָ֤א לְךָ֙ גֹּדֵ֣ר פֶּ֔רֶץ מְשֹׁבֵ֥ב נְתִיב֖וֹת לָשָֽׁבֶת:</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ישעיהו פרק נח פסוקים ז-יב</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זכה – "הלא פרוס לרעב לחמך" [- הוא מוציא את הכסף לצדקה], לא זכה – "ועניים מרודים תביא בית" [- גובי המיסים של הממשלה יחרימו את הכסף].  אמר להם רבא לבני העיר מחוזא, בבקשה, תוציאו כסף לצדקה כדי שהממשלה לא תטריד אותכם ולא יקחו כספכם. </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כשם שמזונותיו של אדם קצובין לו מראש השנה, כך חסרונותיו של אדם קצובין לו מראש השנה, זכה - הלא פרוס לרעב לחמך, לא זכה - ועניים מרודים</a:t>
          </a:r>
          <a:r>
            <a:rPr lang="he-IL" sz="1400" baseline="0">
              <a:effectLst/>
              <a:latin typeface="Guttman Mantova" panose="02010401010101010101" pitchFamily="2" charset="-79"/>
              <a:ea typeface="Calibri" panose="020F0502020204030204" pitchFamily="34" charset="0"/>
              <a:cs typeface="Guttman Mantova" panose="02010401010101010101" pitchFamily="2" charset="-79"/>
            </a:rPr>
            <a:t> </a:t>
          </a:r>
          <a:r>
            <a:rPr lang="he-IL" sz="1400">
              <a:effectLst/>
              <a:latin typeface="Guttman Mantova" panose="02010401010101010101" pitchFamily="2" charset="-79"/>
              <a:ea typeface="Calibri" panose="020F0502020204030204" pitchFamily="34" charset="0"/>
              <a:cs typeface="Guttman Mantova" panose="02010401010101010101" pitchFamily="2" charset="-79"/>
            </a:rPr>
            <a:t>תביא בית. </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וכך קרה בבני אחותו של רבן יוחנן בן זכאי שהוא חלם עליהם בתחילת השנה שבמשך השנה יפסידו 700 דינרים. הוציא מהם לצדקה במשך השנה 683 דינרים. נשאר אצלם 17. בערב יום כיפור תפסו אותם למלך אמר להם ר' יוחנן בן זכאי, אל תפחדו, הם יקחו מכם רק 17 בלבד. שאלו אותו מנין אתה יודע? סיפר להם את סיפור החלום. שאלו אותו למה לא סיפרת לנו היינו נותנים לך את כל הסכום? ענה, רציתי שתתנו את הצדקה לשמה.</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r>
            <a:rPr lang="he-IL" sz="1400">
              <a:effectLst/>
              <a:latin typeface="Guttman Mantova" panose="02010401010101010101" pitchFamily="2" charset="-79"/>
              <a:ea typeface="Calibri" panose="020F0502020204030204" pitchFamily="34" charset="0"/>
              <a:cs typeface="Guttman Mantova" panose="02010401010101010101" pitchFamily="2" charset="-79"/>
            </a:rPr>
            <a:t>וא"ר אלעזר: בזמן שבהמ"ק קיים, אדם שוקל שקלו ומתכפר לו, עכשיו שאין בהמ"ק קיים, אם עושין צדקה - מוטב, ואם לאו - באין עובדי כוכבים ונוטלין בזרוע, ואעפ"כ נחשב להן לצדקה, שנא': ונוגשיך צדקה.</a:t>
          </a:r>
          <a:endParaRPr lang="en-US" sz="1400">
            <a:effectLst/>
            <a:latin typeface="Times New Roman" panose="02020603050405020304" pitchFamily="18" charset="0"/>
            <a:ea typeface="Calibri" panose="020F0502020204030204" pitchFamily="34" charset="0"/>
            <a:cs typeface="Guttman Mantova" panose="02010401010101010101" pitchFamily="2" charset="-79"/>
          </a:endParaRPr>
        </a:p>
        <a:p>
          <a:pPr algn="l" rtl="1">
            <a:lnSpc>
              <a:spcPct val="107000"/>
            </a:lnSpc>
            <a:spcAft>
              <a:spcPts val="800"/>
            </a:spcAft>
          </a:pPr>
          <a:r>
            <a:rPr lang="he-IL" sz="1200">
              <a:effectLst/>
              <a:latin typeface="Guttman Mantova" panose="02010401010101010101" pitchFamily="2" charset="-79"/>
              <a:ea typeface="Calibri" panose="020F0502020204030204" pitchFamily="34" charset="0"/>
              <a:cs typeface="Guttman Mantova" panose="02010401010101010101" pitchFamily="2" charset="-79"/>
            </a:rPr>
            <a:t>על פי מסכת בבא בתרא  ט.–י. </a:t>
          </a:r>
          <a:endParaRPr lang="en-US" sz="1200">
            <a:effectLst/>
            <a:latin typeface="Times New Roman" panose="02020603050405020304" pitchFamily="18" charset="0"/>
            <a:ea typeface="Calibri" panose="020F0502020204030204" pitchFamily="34" charset="0"/>
            <a:cs typeface="Guttman Mantova"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בביתו של הגאון רבי איסר זלמן מלצר זצ"ל נפל כוס מידי הרבנית ונשברה. הרב שאל אותה שמא עני ביקש היום צדקה ולא נתת? הרבנית נדהמה! זה בדיוק מה שקרה לה היום בחנות. העני לא היה לו עודף ועד שפירטה את המטבע הוא נעלם... ידעתי! הכריז רבי איסר זלמן, כי כוס לא נשברת רק אם יש לה סיבה טובה לכך.</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הרב כהנמן זצ"ל, הרב מפונוביז', היה לו קשר טוב עם הגביר מקובנא מר מריאנפולסקי והיה מתרים אותו מדי פעם בסכומים גדולים לצדקה.  כשהשתלטו הקומוניסטים הרוסים על ליטא החרימו את כל נכסיו הרבים לטובת הממשלה, ומאוחר יותר אף הגלו אותו למחנה עבודה בסיביר. שם הוא פגש את רבי יעקב גלינסקי זצ"ל. הגביר הגדול לשעבר, שפך את מר לבו  לרבי יעקב ואמר שיש לו טענה על רבני קובנה ופונוביז' על שהם היו מדי עדינים אתו ולא רצו לסחוט אותו יותר מדי לתרום לצדקה. מה נשאר לי מכל העשירות שלי? כלום! הכל הלך לגזלנים הרשעים, הוא בכה. אם היו מוציאים ממני הרבה יותר צדקה, כפי היכולת שלי, הכסף הזה היה נשאר איתי לנצח...</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4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A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A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A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A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8913" name="Object 1" hidden="1">
              <a:extLst>
                <a:ext uri="{63B3BB69-23CF-44E3-9099-C40C66FF867C}">
                  <a14:compatExt spid="_x0000_s38913"/>
                </a:ext>
                <a:ext uri="{FF2B5EF4-FFF2-40B4-BE49-F238E27FC236}">
                  <a16:creationId xmlns:a16="http://schemas.microsoft.com/office/drawing/2014/main" id="{00000000-0008-0000-0A00-0000019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A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A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135254</xdr:colOff>
      <xdr:row>47</xdr:row>
      <xdr:rowOff>196215</xdr:rowOff>
    </xdr:from>
    <xdr:to>
      <xdr:col>27</xdr:col>
      <xdr:colOff>647699</xdr:colOff>
      <xdr:row>48</xdr:row>
      <xdr:rowOff>116205</xdr:rowOff>
    </xdr:to>
    <xdr:sp macro="" textlink="">
      <xdr:nvSpPr>
        <xdr:cNvPr id="18" name="מלבן מעוגל 17">
          <a:hlinkClick xmlns:r="http://schemas.openxmlformats.org/officeDocument/2006/relationships" r:id="rId13" tooltip="לחץ כדי לשלוח למייל המכון הערות ושאלות הלכתיות"/>
          <a:extLst>
            <a:ext uri="{FF2B5EF4-FFF2-40B4-BE49-F238E27FC236}">
              <a16:creationId xmlns:a16="http://schemas.microsoft.com/office/drawing/2014/main" id="{00000000-0008-0000-0A00-000012000000}"/>
            </a:ext>
          </a:extLst>
        </xdr:cNvPr>
        <xdr:cNvSpPr/>
      </xdr:nvSpPr>
      <xdr:spPr>
        <a:xfrm>
          <a:off x="4019551" y="10759440"/>
          <a:ext cx="2617470" cy="291465"/>
        </a:xfrm>
        <a:prstGeom prst="roundRect">
          <a:avLst>
            <a:gd name="adj" fmla="val 19935"/>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1260425</xdr:colOff>
      <xdr:row>50</xdr:row>
      <xdr:rowOff>64770</xdr:rowOff>
    </xdr:from>
    <xdr:to>
      <xdr:col>2</xdr:col>
      <xdr:colOff>1043940</xdr:colOff>
      <xdr:row>51</xdr:row>
      <xdr:rowOff>321944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A00-000014000000}"/>
            </a:ext>
          </a:extLst>
        </xdr:cNvPr>
        <xdr:cNvSpPr/>
      </xdr:nvSpPr>
      <xdr:spPr>
        <a:xfrm>
          <a:off x="22166580" y="11433810"/>
          <a:ext cx="1414195" cy="379094"/>
        </a:xfrm>
        <a:prstGeom prst="roundRect">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B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581024</xdr:colOff>
      <xdr:row>146</xdr:row>
      <xdr:rowOff>158115</xdr:rowOff>
    </xdr:from>
    <xdr:to>
      <xdr:col>15</xdr:col>
      <xdr:colOff>573404</xdr:colOff>
      <xdr:row>148</xdr:row>
      <xdr:rowOff>64770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B00-000004000000}"/>
            </a:ext>
          </a:extLst>
        </xdr:cNvPr>
        <xdr:cNvSpPr/>
      </xdr:nvSpPr>
      <xdr:spPr>
        <a:xfrm>
          <a:off x="12616816" y="28900755"/>
          <a:ext cx="3429000" cy="264795"/>
        </a:xfrm>
        <a:prstGeom prst="roundRect">
          <a:avLst/>
        </a:prstGeom>
        <a:solidFill>
          <a:schemeClr val="bg1">
            <a:lumMod val="9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B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B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B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B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B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5713</xdr:rowOff>
    </xdr:from>
    <xdr:to>
      <xdr:col>24</xdr:col>
      <xdr:colOff>7620</xdr:colOff>
      <xdr:row>103</xdr:row>
      <xdr:rowOff>22860</xdr:rowOff>
    </xdr:to>
    <xdr:sp macro="" textlink="">
      <xdr:nvSpPr>
        <xdr:cNvPr id="10" name="TextBox 9">
          <a:extLst>
            <a:ext uri="{FF2B5EF4-FFF2-40B4-BE49-F238E27FC236}">
              <a16:creationId xmlns:a16="http://schemas.microsoft.com/office/drawing/2014/main" id="{00000000-0008-0000-0B00-00000A000000}"/>
            </a:ext>
          </a:extLst>
        </xdr:cNvPr>
        <xdr:cNvSpPr txBox="1"/>
      </xdr:nvSpPr>
      <xdr:spPr>
        <a:xfrm>
          <a:off x="6728460" y="11938633"/>
          <a:ext cx="9220200" cy="898588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algn="ctr" rtl="1"/>
          <a:r>
            <a:rPr lang="he-IL" sz="1600" b="0">
              <a:latin typeface="Guttman Mantova" panose="02010401010101010101" pitchFamily="2" charset="-79"/>
              <a:cs typeface="Guttman Mantova" panose="02010401010101010101" pitchFamily="2" charset="-79"/>
            </a:rPr>
            <a:t>מנהג הפרשת חומש ו"חומש חלקי"</a:t>
          </a:r>
        </a:p>
        <a:p>
          <a:pPr algn="l" rtl="1"/>
          <a:r>
            <a:rPr lang="he-IL" sz="1400" b="0">
              <a:latin typeface="Guttman Mantova" panose="02010401010101010101" pitchFamily="2" charset="-79"/>
              <a:cs typeface="Guttman Mantova" panose="02010401010101010101" pitchFamily="2" charset="-79"/>
            </a:rPr>
            <a:t>צריך האדם להפריש חמישית מהרווח בכל עת כדי שיהא מצוי כל זמן שיבא גמילות חסד לידו שיקיימנו ובכך יצא ידי חובתו                      </a:t>
          </a:r>
          <a:r>
            <a:rPr lang="he-IL" sz="1100" b="0">
              <a:latin typeface="Guttman Mantova" panose="02010401010101010101" pitchFamily="2" charset="-79"/>
              <a:cs typeface="Guttman Mantova" panose="02010401010101010101" pitchFamily="2" charset="-79"/>
            </a:rPr>
            <a:t>על פי רבינו עובדיה מברטנורא תחילת מסכת פאה, [דבריו הובאו בכמה מפרשים]</a:t>
          </a:r>
        </a:p>
        <a:p>
          <a:pPr algn="l" rtl="1"/>
          <a:r>
            <a:rPr lang="he-IL" sz="1200" b="0">
              <a:latin typeface="Guttman Mantova" panose="02010401010101010101" pitchFamily="2" charset="-79"/>
              <a:cs typeface="Guttman Mantova" panose="02010401010101010101" pitchFamily="2" charset="-79"/>
            </a:rPr>
            <a:t> </a:t>
          </a:r>
          <a:endParaRPr lang="he-IL" sz="14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יש יחידי סגולה [-בעיה"ק צפת ת"ו] מקיימין מצות עשר תעשר כנ"ל בספרי דהיינו ב' עשורים דהיינו חומש מכל ריוח שיבא לידם, ומניחין אותו בארגז להיות מזומן לידם למצוה הבאה, לתת בעין יפה הפקדון אשר הפקד אתו. וכדכתב ר' עובדיה ריש מסכת פאה בפירושו למשניות, ואפילו מי שהוא עני ידענו שרגיל לרגיל לעשות כן. </a:t>
          </a:r>
        </a:p>
        <a:p>
          <a:pPr algn="l" rtl="1"/>
          <a:r>
            <a:rPr lang="he-IL" sz="1100" b="0">
              <a:latin typeface="Guttman Mantova" panose="02010401010101010101" pitchFamily="2" charset="-79"/>
              <a:cs typeface="Guttman Mantova" panose="02010401010101010101" pitchFamily="2" charset="-79"/>
            </a:rPr>
            <a:t>הרה"ק ר' אברהם גאלנטי תלמיד הרמ"ק ז"ל "ליקוטי שושנים" כת"י  סי' כ"ז.</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להזהר מאד להפריש חומש מקרן ומעשר מרווחים, לא פחות ממעשר</a:t>
          </a:r>
        </a:p>
        <a:p>
          <a:pPr algn="l" rtl="1"/>
          <a:r>
            <a:rPr lang="he-IL" sz="1200" b="0">
              <a:latin typeface="Guttman Mantova" panose="02010401010101010101" pitchFamily="2" charset="-79"/>
              <a:cs typeface="Guttman Mantova" panose="02010401010101010101" pitchFamily="2" charset="-79"/>
            </a:rPr>
            <a:t>          </a:t>
          </a:r>
          <a:r>
            <a:rPr lang="he-IL" sz="1100" b="0">
              <a:latin typeface="Guttman Mantova" panose="02010401010101010101" pitchFamily="2" charset="-79"/>
              <a:cs typeface="Guttman Mantova" panose="02010401010101010101" pitchFamily="2" charset="-79"/>
            </a:rPr>
            <a:t>הנהגות המגיד הקדוש רבי דוב בער ממזריטש זצ"ל בס' תורת המגיד חלק א'</a:t>
          </a:r>
        </a:p>
        <a:p>
          <a:pPr algn="l" rtl="1"/>
          <a:r>
            <a:rPr lang="he-IL" sz="1100" b="0">
              <a:latin typeface="Guttman Mantova" panose="02010401010101010101" pitchFamily="2" charset="-79"/>
              <a:cs typeface="Guttman Mantova" panose="02010401010101010101" pitchFamily="2" charset="-79"/>
            </a:rPr>
            <a:t> וכן מובא מהרה"ק רמ"מ מויטבסק ב"הנהגות ישרות"</a:t>
          </a:r>
        </a:p>
        <a:p>
          <a:pPr algn="r" rtl="1"/>
          <a:r>
            <a:rPr lang="he-IL" sz="11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 וחומש עיקר מצות הצדקה כאמור...</a:t>
          </a:r>
        </a:p>
        <a:p>
          <a:pPr algn="l" rtl="1"/>
          <a:r>
            <a:rPr lang="he-IL" sz="1100" b="0">
              <a:latin typeface="Guttman Mantova" panose="02010401010101010101" pitchFamily="2" charset="-79"/>
              <a:cs typeface="Guttman Mantova" panose="02010401010101010101" pitchFamily="2" charset="-79"/>
            </a:rPr>
            <a:t>הרה"ק ר' נחום מטשרנובל זצ"ל, "מאור עינים" ליקוטים, ובפרשת ואתחנן מסביר בהרחבה ענין החומש. </a:t>
          </a:r>
        </a:p>
        <a:p>
          <a:pPr algn="r" rtl="1"/>
          <a:r>
            <a:rPr lang="he-IL" sz="1200" b="0">
              <a:latin typeface="Guttman Mantova" panose="02010401010101010101" pitchFamily="2" charset="-79"/>
              <a:cs typeface="Guttman Mantova" panose="02010401010101010101" pitchFamily="2" charset="-79"/>
            </a:rPr>
            <a:t> </a:t>
          </a:r>
        </a:p>
        <a:p>
          <a:pPr algn="r" rtl="1"/>
          <a:r>
            <a:rPr lang="he-IL" sz="12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...וגם שאר היום כולו שעוסק במשא ומתן יהיה מכון לשבתו ית' בנתינת הצדקה שיתן מיגיעו שהיא ממדותיו של הקדוש ברוך הוא מה הוא רחום וכו' וכמ"ש בתיקונים חסד דרועא ימינא ואף שאינו נותן אלא חומש הרי החומש מעלה עמו כל הארבע ידות לה' להיות מכון לשבתו ית' כנודע מאמר רז"ל שמצות צדקה שקולה כנגד כל הקרבנו' ובקרבנות היה כל החי עולה לה' ע"י בהמה אחת וכל הצומח ע"י עשרון סלת אחד בלול בשמן כו'</a:t>
          </a:r>
        </a:p>
        <a:p>
          <a:pPr algn="l" rtl="1"/>
          <a:r>
            <a:rPr lang="he-IL" sz="1100" b="0">
              <a:latin typeface="Guttman Mantova" panose="02010401010101010101" pitchFamily="2" charset="-79"/>
              <a:cs typeface="Guttman Mantova" panose="02010401010101010101" pitchFamily="2" charset="-79"/>
            </a:rPr>
            <a:t>תניא ליקוטי אמרים פרק לד </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"האלף לך שלמה ומאתים לנוטרים את פריו" [שיר השירים ח' י"ב]. נראה שיש מכאן סמך לדברי חז"ל (כתובות נ.) שאמרו המבזבז אל יבזבז יותר מחומש. וכך פירושו האלף לך שלמה ר"ל אם הקדוש ברוך הוא שהשלום שלו נותן לך אלף. תן מאתים לנוטרים את פריו הם התלמידי חכמים השומרים התורה ומצות שהם פרי מגדיו. ע"כ כנ"ל:</a:t>
          </a:r>
        </a:p>
        <a:p>
          <a:pPr algn="l" rtl="1"/>
          <a:r>
            <a:rPr lang="he-IL" sz="1100" b="0">
              <a:latin typeface="Guttman Mantova" panose="02010401010101010101" pitchFamily="2" charset="-79"/>
              <a:cs typeface="Guttman Mantova" panose="02010401010101010101" pitchFamily="2" charset="-79"/>
            </a:rPr>
            <a:t>שפתי צדיקים, כתובים</a:t>
          </a:r>
        </a:p>
        <a:p>
          <a:pPr algn="r" rtl="1"/>
          <a:r>
            <a:rPr lang="he-IL" sz="1400" b="0">
              <a:latin typeface="Guttman Mantova" panose="02010401010101010101" pitchFamily="2" charset="-79"/>
              <a:cs typeface="Guttman Mantova" panose="02010401010101010101" pitchFamily="2" charset="-79"/>
            </a:rPr>
            <a:t> </a:t>
          </a:r>
        </a:p>
        <a:p>
          <a:pPr algn="r" rtl="1">
            <a:lnSpc>
              <a:spcPct val="107000"/>
            </a:lnSpc>
            <a:spcAft>
              <a:spcPts val="800"/>
            </a:spcAft>
          </a:pPr>
          <a:r>
            <a:rPr lang="he-IL" sz="1400" b="0">
              <a:latin typeface="Guttman Mantova" panose="02010401010101010101" pitchFamily="2" charset="-79"/>
              <a:cs typeface="Guttman Mantova" panose="02010401010101010101" pitchFamily="2" charset="-79"/>
            </a:rPr>
            <a:t>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פעם פגש הגאון רבי חיים עוזר גרודז'נסקי זצ"ל את הגאון רבי אליהו חיים מייזל זצ"ל, רבה של העיר לודז' שהיה ידוע בהתמסרותו הגדולה לצרכי צדקה. רבי חיים עוזר מסר לו את ספרו "אחיעזר" בתור מתנה ושאל: מתי נראה את הספר שלך? הוציא רבי אליהו חיים פנקס מלא בכתובות של ת"ח נצרכים, שמות של אלמנות ויתומים ורשימות של אנשים שברי לב שמטפל בהם ודואג לצרכיהם, והכריז: זה הספר שלי! מששמע הגאון רבי חיים עוזר כך, פרץ בבכי...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מסופר, כי לעת זקנה שאל קרוב משפחה את רח"ע</a:t>
          </a:r>
          <a:r>
            <a:rPr lang="he-IL" sz="1400" baseline="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למה</a:t>
          </a:r>
          <a:r>
            <a:rPr lang="he-IL" sz="1400" baseline="0">
              <a:effectLst/>
              <a:latin typeface="Times New Roman" panose="02020603050405020304" pitchFamily="18" charset="0"/>
              <a:ea typeface="Calibri" panose="020F0502020204030204" pitchFamily="34" charset="0"/>
              <a:cs typeface="+mn-cs"/>
            </a:rPr>
            <a:t> מוציא כל כך הרבה זמן על עניני צדקה ולא מקדיש יותר מזמנו לסידור ספריו והדפסתם? ענה: כשהייתי צעיר חשבתי שעיקר התכלית הוא להדפיס ספרי חידושים והספרים הללו יהיו הדרכון שלי לגן עדן, היום אני יודע שהדרכון שלי יהיה פנקס הצדקות לת"ח עניים, אלמנות, יתומים ושבורי לב...</a:t>
          </a:r>
          <a:r>
            <a:rPr lang="he-IL" sz="1400">
              <a:effectLst/>
              <a:latin typeface="Times New Roman" panose="02020603050405020304" pitchFamily="18" charset="0"/>
              <a:ea typeface="Calibri" panose="020F0502020204030204" pitchFamily="34" charset="0"/>
              <a:cs typeface="+mn-cs"/>
            </a:rPr>
            <a:t>  </a:t>
          </a:r>
        </a:p>
        <a:p>
          <a:pPr algn="l"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על פי טובך יביעו ח"א ועוד </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100">
              <a:effectLst/>
              <a:latin typeface="Times New Roman" panose="02020603050405020304" pitchFamily="18" charset="0"/>
              <a:ea typeface="Calibri" panose="020F0502020204030204" pitchFamily="34" charset="0"/>
              <a:cs typeface="+mn-cs"/>
            </a:rPr>
            <a:t> </a:t>
          </a:r>
          <a:endParaRPr lang="en-US" sz="105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B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B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B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B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3793" name="Object 1" hidden="1">
              <a:extLst>
                <a:ext uri="{63B3BB69-23CF-44E3-9099-C40C66FF867C}">
                  <a14:compatExt spid="_x0000_s33793"/>
                </a:ext>
                <a:ext uri="{FF2B5EF4-FFF2-40B4-BE49-F238E27FC236}">
                  <a16:creationId xmlns:a16="http://schemas.microsoft.com/office/drawing/2014/main" id="{00000000-0008-0000-0B00-0000018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B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B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59054</xdr:colOff>
      <xdr:row>47</xdr:row>
      <xdr:rowOff>196215</xdr:rowOff>
    </xdr:from>
    <xdr:to>
      <xdr:col>27</xdr:col>
      <xdr:colOff>590550</xdr:colOff>
      <xdr:row>48</xdr:row>
      <xdr:rowOff>133350</xdr:rowOff>
    </xdr:to>
    <xdr:sp macro="" textlink="">
      <xdr:nvSpPr>
        <xdr:cNvPr id="18" name="מלבן מעוגל 17">
          <a:hlinkClick xmlns:r="http://schemas.openxmlformats.org/officeDocument/2006/relationships" r:id="rId13" tooltip="לחץ כדי לשלוח למייל המכון הערות ושאלות הלכתיות"/>
          <a:extLst>
            <a:ext uri="{FF2B5EF4-FFF2-40B4-BE49-F238E27FC236}">
              <a16:creationId xmlns:a16="http://schemas.microsoft.com/office/drawing/2014/main" id="{00000000-0008-0000-0B00-000012000000}"/>
            </a:ext>
          </a:extLst>
        </xdr:cNvPr>
        <xdr:cNvSpPr/>
      </xdr:nvSpPr>
      <xdr:spPr>
        <a:xfrm>
          <a:off x="4076700" y="10759440"/>
          <a:ext cx="2636521" cy="308610"/>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B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1191845</xdr:colOff>
      <xdr:row>50</xdr:row>
      <xdr:rowOff>57150</xdr:rowOff>
    </xdr:from>
    <xdr:to>
      <xdr:col>2</xdr:col>
      <xdr:colOff>1021080</xdr:colOff>
      <xdr:row>51</xdr:row>
      <xdr:rowOff>314324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B00-000014000000}"/>
            </a:ext>
          </a:extLst>
        </xdr:cNvPr>
        <xdr:cNvSpPr/>
      </xdr:nvSpPr>
      <xdr:spPr>
        <a:xfrm>
          <a:off x="22189440" y="11426190"/>
          <a:ext cx="1459915" cy="379094"/>
        </a:xfrm>
        <a:prstGeom prst="roundRect">
          <a:avLst>
            <a:gd name="adj" fmla="val 2671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C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466724</xdr:colOff>
      <xdr:row>146</xdr:row>
      <xdr:rowOff>135255</xdr:rowOff>
    </xdr:from>
    <xdr:to>
      <xdr:col>15</xdr:col>
      <xdr:colOff>459104</xdr:colOff>
      <xdr:row>148</xdr:row>
      <xdr:rowOff>41910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C00-000004000000}"/>
            </a:ext>
          </a:extLst>
        </xdr:cNvPr>
        <xdr:cNvSpPr/>
      </xdr:nvSpPr>
      <xdr:spPr>
        <a:xfrm>
          <a:off x="12731116" y="28877895"/>
          <a:ext cx="3429000" cy="264795"/>
        </a:xfrm>
        <a:prstGeom prst="roundRect">
          <a:avLst/>
        </a:prstGeom>
        <a:solidFill>
          <a:schemeClr val="bg1">
            <a:lumMod val="95000"/>
          </a:schemeClr>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C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C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C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C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C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5712</xdr:rowOff>
    </xdr:from>
    <xdr:to>
      <xdr:col>24</xdr:col>
      <xdr:colOff>7620</xdr:colOff>
      <xdr:row>97</xdr:row>
      <xdr:rowOff>175259</xdr:rowOff>
    </xdr:to>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6728460" y="11938632"/>
          <a:ext cx="9220200" cy="807148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marL="0" marR="0" indent="0" algn="r" defTabSz="914400" rtl="1" eaLnBrk="1" fontAlgn="auto" latinLnBrk="0" hangingPunct="1">
            <a:lnSpc>
              <a:spcPct val="100000"/>
            </a:lnSpc>
            <a:spcBef>
              <a:spcPts val="0"/>
            </a:spcBef>
            <a:spcAft>
              <a:spcPts val="0"/>
            </a:spcAft>
            <a:buClrTx/>
            <a:buSzTx/>
            <a:buFontTx/>
            <a:buNone/>
            <a:tabLst/>
            <a:defRPr/>
          </a:pPr>
          <a:r>
            <a:rPr lang="he-IL" sz="1400" b="0">
              <a:latin typeface="Guttman Mantova" panose="02010401010101010101" pitchFamily="2" charset="-79"/>
              <a:cs typeface="Guttman Mantova" panose="02010401010101010101" pitchFamily="2" charset="-79"/>
            </a:rPr>
            <a:t>"מוסר ה' בני אל תמאס" [</a:t>
          </a:r>
          <a:r>
            <a:rPr lang="he-IL" sz="1200" b="0">
              <a:solidFill>
                <a:schemeClr val="dk1"/>
              </a:solidFill>
              <a:latin typeface="Guttman Mantova" panose="02010401010101010101" pitchFamily="2" charset="-79"/>
              <a:ea typeface="+mn-ea"/>
              <a:cs typeface="Guttman Mantova" panose="02010401010101010101" pitchFamily="2" charset="-79"/>
            </a:rPr>
            <a:t>משלי פרק ג' פסוק י"א] </a:t>
          </a:r>
          <a:r>
            <a:rPr lang="he-IL" sz="1400" b="0">
              <a:latin typeface="Guttman Mantova" panose="02010401010101010101" pitchFamily="2" charset="-79"/>
              <a:cs typeface="Guttman Mantova" panose="02010401010101010101" pitchFamily="2" charset="-79"/>
            </a:rPr>
            <a:t>זה דבר מופלא במעלת הבטחון, כי אם יראה בעל הצדקות והמצוות שאינו מצליח בעושר, או שיבואהו מוסר השם, יחזק ויאמץ בבטחון ואל ימאס מוסר השם, וידע כי הוא לטובתו יותר מגמול ההצלחה בעושר ובשלוה, כי רצה השם לזכותו ולנקותו מכל אשמה ועוון, להגדיל ולהאדיר שכרו בעולם הגמול, כי שלות העולם הזה במה נחשבת, וימי האדם כצל עובר וסופו כלא היה, [אף] אילו חי אלף שנים פעמיים, ויפה שעה אחת של קורת רוח בעולם הבא מכל חיי העולם הזה, ואין האדם יודע מה טוב לו, והשי"ת יודע בתקנתו ובתועלתו ומה טוב לו, אם השלוה אם המוסר.</a:t>
          </a:r>
        </a:p>
        <a:p>
          <a:pPr algn="l" rtl="1"/>
          <a:r>
            <a:rPr lang="he-IL" sz="1200" b="0">
              <a:latin typeface="Guttman Mantova" panose="02010401010101010101" pitchFamily="2" charset="-79"/>
              <a:cs typeface="Guttman Mantova" panose="02010401010101010101" pitchFamily="2" charset="-79"/>
            </a:rPr>
            <a:t>רבינו יונה בפירושו על משלי שם</a:t>
          </a:r>
          <a:r>
            <a:rPr lang="he-IL" sz="1400" b="0">
              <a:latin typeface="Guttman Mantova" panose="02010401010101010101" pitchFamily="2" charset="-79"/>
              <a:cs typeface="Guttman Mantova" panose="02010401010101010101" pitchFamily="2" charset="-79"/>
            </a:rPr>
            <a:t> </a:t>
          </a:r>
        </a:p>
        <a:p>
          <a:pPr algn="r" rtl="1"/>
          <a:endParaRPr lang="he-IL" sz="14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[ורבים התאמצו ולא הגיעו [-למדריגת רוח הקודש ] ...מחמת שאוחזין החבל בשני ראשין שפורשין עצמם מהעולם בשביל אהבת עולם ורודפין אחר הכבוד, והממון חביב עליהן יותר מגופן ונשמתן, וזה מבלבל אותן מכל מחשבות טהורות ואין מועילין בזה כלום כי בודאי למי שהשם יתברך רוצה בעשרו ממילא בא לו העשירות בלי עמל. וגם הכבוד, אף שמראים בעצמם ענוה גדולה זה הכל בשביל הכבוד... </a:t>
          </a:r>
        </a:p>
        <a:p>
          <a:pPr algn="r" rtl="1"/>
          <a:r>
            <a:rPr lang="he-IL" sz="1400" b="0">
              <a:latin typeface="Guttman Mantova" panose="02010401010101010101" pitchFamily="2" charset="-79"/>
              <a:cs typeface="Guttman Mantova" panose="02010401010101010101" pitchFamily="2" charset="-79"/>
            </a:rPr>
            <a:t>ושמעתי מגדול אחד שאמר, זה היצר הרע של עבודה זרה אנשי כנסת הגדולה הרגו אותו (יומא סט:), וזהו תמיה גדולה האיך אפשר להרוג המלאך שהוא גוף נקי, זך ורוחני? אלא רק שהעבירו מאומנתו ראשונה אם כן מה הוא אומנתו עתה הלא כל מלאך נברא לאיזה שליחות? אלא שנותנין לו אומנות הממון לבלבל בני אדם ברדיפת ממון ועושר שזהו קרוב לעבודה זרה בעוונותינו הרבים. רק צריך להיות וותרן בממון כמו שמצינו ביעקב אבינו עליו השלום שהיה וותרן בממונו ונתן חומש מכל כמו שנאמר (בראשית כח, כב) "וכל אשר תיתן לי עשר אעשרנו לך" ... </a:t>
          </a:r>
        </a:p>
        <a:p>
          <a:pPr algn="l" rtl="1"/>
          <a:r>
            <a:rPr lang="he-IL" sz="1200" b="0">
              <a:latin typeface="Guttman Mantova" panose="02010401010101010101" pitchFamily="2" charset="-79"/>
              <a:cs typeface="Guttman Mantova" panose="02010401010101010101" pitchFamily="2" charset="-79"/>
            </a:rPr>
            <a:t>ספר נועם אלימלך, אגרת הקודש מבנו הגה"ק רבי אלעזר זצ"ל</a:t>
          </a:r>
        </a:p>
        <a:p>
          <a:pPr algn="r" rtl="1"/>
          <a:r>
            <a:rPr lang="he-IL" sz="1400" b="0">
              <a:latin typeface="Guttman Mantova" panose="02010401010101010101" pitchFamily="2" charset="-79"/>
              <a:cs typeface="Guttman Mantova" panose="02010401010101010101" pitchFamily="2" charset="-79"/>
            </a:rPr>
            <a:t> </a:t>
          </a:r>
        </a:p>
        <a:p>
          <a:pPr algn="r" rtl="1"/>
          <a:endParaRPr lang="he-IL" sz="1400" b="0">
            <a:latin typeface="Guttman Mantova" panose="02010401010101010101" pitchFamily="2" charset="-79"/>
            <a:cs typeface="+mn-cs"/>
          </a:endParaRPr>
        </a:p>
        <a:p>
          <a:pPr algn="r" rtl="1"/>
          <a:r>
            <a:rPr lang="he-IL" sz="1400" b="0">
              <a:latin typeface="Guttman Mantova" panose="02010401010101010101" pitchFamily="2" charset="-79"/>
              <a:cs typeface="+mn-cs"/>
            </a:rPr>
            <a:t>בעל צדקה שירד מנכסיו ל"ע היה נכנס אצל רבינו הקהילות יעקב [הסטייפלר זצ"ל] ומבקש ברכה להיוושע. היה רבינו מזכירו ואומר לו, זוכר אתה את החסד שעשית עם פלוני ואת ספר פלוני שתרמת להדפסתו וכו' את הדברים האלו אף אחד לא יוכל לקחת ממך. זהו העושר האמיתי שלך. כך היה מעודדו ונותן לו תחושה של עשיר גדול הבטוח בעשרו.  </a:t>
          </a:r>
        </a:p>
        <a:p>
          <a:pPr algn="l" rtl="1"/>
          <a:r>
            <a:rPr lang="he-IL" sz="1200" b="0">
              <a:latin typeface="Guttman Mantova" panose="02010401010101010101" pitchFamily="2" charset="-79"/>
              <a:cs typeface="+mn-cs"/>
            </a:rPr>
            <a:t>תולדות יעקב עמ' ק"ס</a:t>
          </a:r>
          <a:r>
            <a:rPr lang="he-IL" sz="1100" b="0">
              <a:latin typeface="Guttman Mantova" panose="02010401010101010101" pitchFamily="2" charset="-79"/>
              <a:cs typeface="+mn-cs"/>
            </a:rPr>
            <a:t> </a:t>
          </a:r>
        </a:p>
        <a:p>
          <a:pPr algn="l" rtl="1"/>
          <a:endParaRPr lang="he-IL" sz="1100" b="0">
            <a:latin typeface="Guttman Mantova" panose="02010401010101010101" pitchFamily="2" charset="-79"/>
            <a:cs typeface="+mn-cs"/>
          </a:endParaRPr>
        </a:p>
        <a:p>
          <a:pPr algn="r" rtl="1"/>
          <a:endParaRPr lang="he-IL" sz="1100" b="0">
            <a:latin typeface="Guttman Mantova" panose="02010401010101010101" pitchFamily="2" charset="-79"/>
            <a:cs typeface="+mn-cs"/>
          </a:endParaRPr>
        </a:p>
        <a:p>
          <a:pPr marL="0" marR="0" lvl="0" indent="0" algn="r" defTabSz="914400" rtl="1" eaLnBrk="1" fontAlgn="auto" latinLnBrk="0" hangingPunct="1">
            <a:lnSpc>
              <a:spcPct val="107000"/>
            </a:lnSpc>
            <a:spcBef>
              <a:spcPts val="0"/>
            </a:spcBef>
            <a:spcAft>
              <a:spcPts val="800"/>
            </a:spcAft>
            <a:buClrTx/>
            <a:buSzTx/>
            <a:buFontTx/>
            <a:buNone/>
            <a:tabLst/>
            <a:defRPr/>
          </a:pPr>
          <a:r>
            <a:rPr kumimoji="0" lang="he-IL" sz="14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mn-cs"/>
            </a:rPr>
            <a:t>סיפר הגה"צ רבי אליהו לופיאן:  ראש הקהילה במקום מגורי היה אדם חילוני אך חיבב מאד את בני הישיבה ועזר להם רבות. פעם תמהתי באזניו: אדם רחוק מאוד משמירת התורה וכל כך יחבב בן ישיבה?! השיב לי הלה: "כשהייתי בחור רציתי ללמוד בישיבת ראדין. נסעתי לשם בחנו אותי והתברר להם שהנני אפיקורוס ובעל דעות מסוכנות לבחורי הישיבה. מובן שסירבו לקבלני ואמרו לי לקנות כרטיס לרכבת ותכף לחזור לביתי. מפאת השעה המאוחרת לא הצלחתי להשיג רכבת לאותו יום וביקשתי ללון לילה אחת בישיבה. הח"ח לא הסכים בשום אופן לעומת זאת הציע לי לישון בחדר שבעליית גגו. היה זה לילה קר ולא הצלחתי להירדם. פתאום נפתחה הדלת והח"ח נכנס, הוא חשב שאני ישן, מיד הוריד את מעיל הפרווה שלו וכיסה אותי היטב..." וסיים ראש הקהל: "מעיל הפרוה של החפץ חיים חממני אז, ועד היום הזה הוא ממשיך לחמם אותי".         </a:t>
          </a:r>
          <a:endParaRPr kumimoji="0" lang="en-US" sz="14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Guttman Frank" panose="02010401010101010101" pitchFamily="2" charset="-79"/>
          </a:endParaRPr>
        </a:p>
        <a:p>
          <a:pPr marL="0" marR="0" lvl="0" indent="0" algn="l" defTabSz="914400" rtl="1" eaLnBrk="1" fontAlgn="auto" latinLnBrk="0" hangingPunct="1">
            <a:lnSpc>
              <a:spcPct val="107000"/>
            </a:lnSpc>
            <a:spcBef>
              <a:spcPts val="0"/>
            </a:spcBef>
            <a:spcAft>
              <a:spcPts val="800"/>
            </a:spcAft>
            <a:buClrTx/>
            <a:buSzTx/>
            <a:buFontTx/>
            <a:buNone/>
            <a:tabLst/>
            <a:defRPr/>
          </a:pPr>
          <a:r>
            <a:rPr kumimoji="0" lang="he-IL" sz="12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mn-cs"/>
            </a:rPr>
            <a:t>חסדי ישראל עמ' קנ"ד בשם לב אליהו</a:t>
          </a:r>
          <a:endParaRPr kumimoji="0" lang="en-US" sz="18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Guttman Frank"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1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C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C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C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C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C00-0000018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C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C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87630</xdr:colOff>
      <xdr:row>47</xdr:row>
      <xdr:rowOff>180974</xdr:rowOff>
    </xdr:from>
    <xdr:to>
      <xdr:col>27</xdr:col>
      <xdr:colOff>657226</xdr:colOff>
      <xdr:row>48</xdr:row>
      <xdr:rowOff>125730</xdr:rowOff>
    </xdr:to>
    <xdr:sp macro="" textlink="">
      <xdr:nvSpPr>
        <xdr:cNvPr id="18" name="מלבן מעוגל 17">
          <a:hlinkClick xmlns:r="http://schemas.openxmlformats.org/officeDocument/2006/relationships" r:id="rId13" tooltip="לחץ כדי לשלוח הערות ושאלות הלכתיות למייל המכון"/>
          <a:extLst>
            <a:ext uri="{FF2B5EF4-FFF2-40B4-BE49-F238E27FC236}">
              <a16:creationId xmlns:a16="http://schemas.microsoft.com/office/drawing/2014/main" id="{00000000-0008-0000-0C00-000012000000}"/>
            </a:ext>
          </a:extLst>
        </xdr:cNvPr>
        <xdr:cNvSpPr/>
      </xdr:nvSpPr>
      <xdr:spPr>
        <a:xfrm>
          <a:off x="4010024" y="10744199"/>
          <a:ext cx="2674621" cy="316231"/>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C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1229945</xdr:colOff>
      <xdr:row>50</xdr:row>
      <xdr:rowOff>57150</xdr:rowOff>
    </xdr:from>
    <xdr:to>
      <xdr:col>2</xdr:col>
      <xdr:colOff>1028700</xdr:colOff>
      <xdr:row>51</xdr:row>
      <xdr:rowOff>314324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C00-000014000000}"/>
            </a:ext>
          </a:extLst>
        </xdr:cNvPr>
        <xdr:cNvSpPr/>
      </xdr:nvSpPr>
      <xdr:spPr>
        <a:xfrm>
          <a:off x="22181820" y="11426190"/>
          <a:ext cx="1429435" cy="379094"/>
        </a:xfrm>
        <a:prstGeom prst="roundRect">
          <a:avLst>
            <a:gd name="adj" fmla="val 2269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D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436244</xdr:colOff>
      <xdr:row>146</xdr:row>
      <xdr:rowOff>158115</xdr:rowOff>
    </xdr:from>
    <xdr:to>
      <xdr:col>15</xdr:col>
      <xdr:colOff>428624</xdr:colOff>
      <xdr:row>148</xdr:row>
      <xdr:rowOff>64770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D00-000004000000}"/>
            </a:ext>
          </a:extLst>
        </xdr:cNvPr>
        <xdr:cNvSpPr/>
      </xdr:nvSpPr>
      <xdr:spPr>
        <a:xfrm>
          <a:off x="12761596" y="28900755"/>
          <a:ext cx="3429000" cy="264795"/>
        </a:xfrm>
        <a:prstGeom prst="roundRect">
          <a:avLst/>
        </a:prstGeom>
        <a:solidFill>
          <a:schemeClr val="bg1">
            <a:lumMod val="95000"/>
          </a:schemeClr>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D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D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D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D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D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97</xdr:row>
      <xdr:rowOff>83820</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6728460" y="11938634"/>
          <a:ext cx="9220200" cy="798004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algn="r" rtl="1"/>
          <a:endParaRPr lang="he-IL" sz="1100" b="0" baseline="0">
            <a:latin typeface="Guttman Mantova" panose="02010401010101010101" pitchFamily="2" charset="-79"/>
            <a:cs typeface="Guttman Mantova" panose="02010401010101010101" pitchFamily="2" charset="-79"/>
          </a:endParaRPr>
        </a:p>
        <a:p>
          <a:pPr algn="r" rtl="1"/>
          <a:r>
            <a:rPr lang="he-IL" sz="1400" b="0" baseline="0">
              <a:latin typeface="Guttman Mantova" panose="02010401010101010101" pitchFamily="2" charset="-79"/>
              <a:cs typeface="Guttman Mantova" panose="02010401010101010101" pitchFamily="2" charset="-79"/>
            </a:rPr>
            <a:t>באושא התקינו המבזבז [לצדקה] אל יבזבז יותר מחומש. </a:t>
          </a:r>
        </a:p>
        <a:p>
          <a:pPr algn="ctr" rtl="1"/>
          <a:r>
            <a:rPr lang="he-IL" sz="1200" b="0" baseline="0">
              <a:latin typeface="Guttman Mantova" panose="02010401010101010101" pitchFamily="2" charset="-79"/>
              <a:cs typeface="Guttman Mantova" panose="02010401010101010101" pitchFamily="2" charset="-79"/>
            </a:rPr>
            <a:t>                       מסכת כתובות דף נ.</a:t>
          </a:r>
        </a:p>
        <a:p>
          <a:pPr algn="r" rtl="1"/>
          <a:endParaRPr lang="he-IL" sz="1400" b="0" baseline="0">
            <a:latin typeface="Guttman Mantova" panose="02010401010101010101" pitchFamily="2" charset="-79"/>
            <a:cs typeface="Guttman Mantova" panose="02010401010101010101" pitchFamily="2" charset="-79"/>
          </a:endParaRPr>
        </a:p>
        <a:p>
          <a:pPr algn="r" rtl="1"/>
          <a:r>
            <a:rPr lang="he-IL" sz="1400" b="0" baseline="0">
              <a:latin typeface="Guttman Mantova" panose="02010401010101010101" pitchFamily="2" charset="-79"/>
              <a:cs typeface="Guttman Mantova" panose="02010401010101010101" pitchFamily="2" charset="-79"/>
            </a:rPr>
            <a:t>שאלו לבעש"ט זצ"ל, למה הוא מפזר יותר מחומש והרי זה נגד מאמר רבותינו ז"ל שאמרו כאן: המבזבז אל יבזבז יותר מחומש, והשיב, דלשון "מבזבז" הוא לשון ביזה, דהיינו מי שאינו נותן בשמחה רק כמו גוזל לנפשו, והוא עושה נגד רצונו, לקיים מצות בוראו, לזה נתנו חכמים שיעור שלא יתן יותר מחומש, אבל מי שנותן בשמחה ויש לו תענוג מזה שנותן אין שיעור לדבר וכו'. </a:t>
          </a:r>
        </a:p>
        <a:p>
          <a:pPr algn="r" rtl="1"/>
          <a:r>
            <a:rPr lang="he-IL" sz="1400" b="0" baseline="0">
              <a:latin typeface="Guttman Mantova" panose="02010401010101010101" pitchFamily="2" charset="-79"/>
              <a:cs typeface="Guttman Mantova" panose="02010401010101010101" pitchFamily="2" charset="-79"/>
            </a:rPr>
            <a:t>וכעין זה אמרו צדיקים עוד, רק מי שמרגיש שהכסף שנותן לצדקה הוא בגדר בזבוז אין לו לבזבז יותר מחומש. אבל היודע שאדרבא, הכסף שנותן לצדקה הוא החיסכון האמיתי לנצח והכסף שמוציא למחייתו הוא בגדר בזבוז [כמונבז המלך, לפי המסופר עליו בגמרא] אדם זה אין לו שיעור בנתינה. </a:t>
          </a:r>
        </a:p>
        <a:p>
          <a:pPr algn="l" rtl="1"/>
          <a:r>
            <a:rPr lang="he-IL" sz="1200" b="0" baseline="0">
              <a:latin typeface="Guttman Mantova" panose="02010401010101010101" pitchFamily="2" charset="-79"/>
              <a:cs typeface="Guttman Mantova" panose="02010401010101010101" pitchFamily="2" charset="-79"/>
            </a:rPr>
            <a:t>[לענין השיעורים להלכה ראה באהבת חסד ובדרך אמונה]</a:t>
          </a:r>
        </a:p>
        <a:p>
          <a:pPr algn="r" rtl="1"/>
          <a:endParaRPr lang="he-IL" sz="1400" b="0" baseline="0">
            <a:latin typeface="Guttman Mantova" panose="02010401010101010101" pitchFamily="2" charset="-79"/>
            <a:cs typeface="Guttman Mantova" panose="02010401010101010101" pitchFamily="2" charset="-79"/>
          </a:endParaRPr>
        </a:p>
        <a:p>
          <a:pPr algn="r" rtl="1"/>
          <a:r>
            <a:rPr lang="he-IL" sz="1400" b="0" baseline="0">
              <a:latin typeface="Guttman Mantova" panose="02010401010101010101" pitchFamily="2" charset="-79"/>
              <a:cs typeface="Guttman Mantova" panose="02010401010101010101" pitchFamily="2" charset="-79"/>
            </a:rPr>
            <a:t>מהתקנה שהתקינו חכמינו ז"ל [לא לבזבז יותר מחומש] אנו יכולין להתבונן כמה יש לו לאדם לחוס על ממונו שלא לפזר אותם לעניני הבל, ומה בדברים העומדים ברומו של עולם כענין צדקה ושאר צרכי מצוות שהם חייו של אדם והצלתו מן היסורין בעוה"ז ובעוה"ב, הזהירו שיחוס על ממונו ולא יפזרם ביותר כדי שלא יבא לעוני, אף דבזה לפעמים יחול רחמיו של השם יתברך עליו לעשות עמו עבור זה למעלה מדרך הטבע, על אחת כמה וכמה יש לו לאדם להיות זהיר שלא לפזר ממונו לענין ריק של כבוד המדמה היינו להתלבש במלבושי רקמה ולדור בהיכלי כבוד ולהשתמש בריבוי המשרתים ובכלים היותר יקרים, שכל זה מכלה ממונו של אדם בזמן קצר ומביאו לידי עוני ולבסוף לידי גזל ג"כ שמפקיר אצלו ממון אחרים מפני רוב דוחק ועוני. </a:t>
          </a:r>
        </a:p>
        <a:p>
          <a:pPr algn="l" rtl="1"/>
          <a:r>
            <a:rPr lang="he-IL" sz="1200" b="0" baseline="0">
              <a:latin typeface="Guttman Mantova" panose="02010401010101010101" pitchFamily="2" charset="-79"/>
              <a:cs typeface="Guttman Mantova" panose="02010401010101010101" pitchFamily="2" charset="-79"/>
            </a:rPr>
            <a:t>החפץ חיים זצ"ל באהבת חסד ח"ב פרק כ' אות ה'</a:t>
          </a:r>
        </a:p>
        <a:p>
          <a:pPr algn="r" rtl="1"/>
          <a:endParaRPr lang="he-IL" sz="1200" b="0" baseline="0">
            <a:latin typeface="Guttman Mantova" panose="02010401010101010101" pitchFamily="2" charset="-79"/>
            <a:cs typeface="Guttman Mantova" panose="02010401010101010101" pitchFamily="2" charset="-79"/>
          </a:endParaRPr>
        </a:p>
        <a:p>
          <a:pPr algn="l" rtl="1"/>
          <a:r>
            <a:rPr lang="he-IL" sz="1100" b="0" baseline="0">
              <a:latin typeface="Guttman Mantova" panose="02010401010101010101" pitchFamily="2" charset="-79"/>
              <a:cs typeface="Guttman Mantova" panose="02010401010101010101" pitchFamily="2" charset="-79"/>
            </a:rPr>
            <a:t>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מוסרים בשם הבעל שם טוב זצוק"ל שמתחפשים בפורים משום שמצוה היא לתת צדקה לאביונים. ומצות צדקה בהידורה הוא מתן בסתר שהעני לא ידע מי נותן לו את הצדקה ולא יתבייש, וגם הנותן לא ידע למי הוא נתן את תרומתו, לכן הכל מתחפשים כך שאין יודעים מיהו הנותן ומיהו המקבל, והצדקה הופכת למתן בסתר.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פעם נפגשו שני עניים בימים שלאחר פורים. אמר אחד לחברו בשמחה: איזה טובה גדולה עשה עמנו המן הרשע, שקבלנו ממון הרבה במתנות לאביונים... נאנח חבירו וענה לו: אל לך למהר לשמוח, כל מה שנתן לנו הרשע הזה יבוא בקרוב רשע אחר ויוציא מאתנו, יבוא פרעה הרשע ויוציא כל מה שהרווחנו, עבור ההוצאות הרבות של חג הפסח...                                     </a:t>
          </a:r>
        </a:p>
        <a:p>
          <a:pPr algn="l"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  ספר טיב החסד</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D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D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D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D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5841" name="Object 1" hidden="1">
              <a:extLst>
                <a:ext uri="{63B3BB69-23CF-44E3-9099-C40C66FF867C}">
                  <a14:compatExt spid="_x0000_s35841"/>
                </a:ext>
                <a:ext uri="{FF2B5EF4-FFF2-40B4-BE49-F238E27FC236}">
                  <a16:creationId xmlns:a16="http://schemas.microsoft.com/office/drawing/2014/main" id="{00000000-0008-0000-0D00-0000018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D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D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87296</xdr:colOff>
      <xdr:row>47</xdr:row>
      <xdr:rowOff>161959</xdr:rowOff>
    </xdr:from>
    <xdr:to>
      <xdr:col>27</xdr:col>
      <xdr:colOff>367632</xdr:colOff>
      <xdr:row>48</xdr:row>
      <xdr:rowOff>86293</xdr:rowOff>
    </xdr:to>
    <xdr:sp macro="" textlink="">
      <xdr:nvSpPr>
        <xdr:cNvPr id="18" name="מלבן מעוגל 17">
          <a:hlinkClick xmlns:r="http://schemas.openxmlformats.org/officeDocument/2006/relationships" r:id="rId13" tooltip="לחץ כדי לשלוח הערות ושאלות הלכתיות למייל המכון"/>
          <a:extLst>
            <a:ext uri="{FF2B5EF4-FFF2-40B4-BE49-F238E27FC236}">
              <a16:creationId xmlns:a16="http://schemas.microsoft.com/office/drawing/2014/main" id="{00000000-0008-0000-0D00-000012000000}"/>
            </a:ext>
          </a:extLst>
        </xdr:cNvPr>
        <xdr:cNvSpPr/>
      </xdr:nvSpPr>
      <xdr:spPr>
        <a:xfrm>
          <a:off x="4311316" y="10739722"/>
          <a:ext cx="2385862" cy="291966"/>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ctr" rtl="1"/>
          <a:r>
            <a:rPr lang="he-IL" sz="1100" b="1">
              <a:solidFill>
                <a:sysClr val="windowText" lastClr="000000"/>
              </a:solidFill>
            </a:rPr>
            <a:t>הערות</a:t>
          </a:r>
          <a:r>
            <a:rPr lang="he-IL" sz="1100" b="1" baseline="0">
              <a:solidFill>
                <a:sysClr val="windowText" lastClr="000000"/>
              </a:solidFill>
            </a:rPr>
            <a:t> ושאלות לרבני המכון</a:t>
          </a:r>
          <a:endParaRPr lang="he-IL" sz="1100" b="1">
            <a:solidFill>
              <a:sysClr val="windowText" lastClr="000000"/>
            </a:solidFill>
          </a:endParaRP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D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1197992</xdr:colOff>
      <xdr:row>50</xdr:row>
      <xdr:rowOff>75197</xdr:rowOff>
    </xdr:from>
    <xdr:to>
      <xdr:col>2</xdr:col>
      <xdr:colOff>802102</xdr:colOff>
      <xdr:row>51</xdr:row>
      <xdr:rowOff>294104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D00-000014000000}"/>
            </a:ext>
          </a:extLst>
        </xdr:cNvPr>
        <xdr:cNvSpPr/>
      </xdr:nvSpPr>
      <xdr:spPr>
        <a:xfrm>
          <a:off x="22392108" y="11545302"/>
          <a:ext cx="1235058" cy="339223"/>
        </a:xfrm>
        <a:prstGeom prst="roundRect">
          <a:avLst>
            <a:gd name="adj" fmla="val 26519"/>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rgbClr val="FF3300"/>
              </a:solidFill>
            </a:rPr>
            <a:t>לרכישת התוכנה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855299600" y="1180909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100-000003000000}"/>
            </a:ext>
          </a:extLst>
        </xdr:cNvPr>
        <xdr:cNvSpPr/>
      </xdr:nvSpPr>
      <xdr:spPr>
        <a:xfrm>
          <a:off x="1098592164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481964</xdr:colOff>
      <xdr:row>146</xdr:row>
      <xdr:rowOff>158115</xdr:rowOff>
    </xdr:from>
    <xdr:to>
      <xdr:col>15</xdr:col>
      <xdr:colOff>474344</xdr:colOff>
      <xdr:row>148</xdr:row>
      <xdr:rowOff>64770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100-000004000000}"/>
            </a:ext>
          </a:extLst>
        </xdr:cNvPr>
        <xdr:cNvSpPr/>
      </xdr:nvSpPr>
      <xdr:spPr>
        <a:xfrm>
          <a:off x="12715876" y="28900755"/>
          <a:ext cx="3429000" cy="264795"/>
        </a:xfrm>
        <a:prstGeom prst="roundRect">
          <a:avLst/>
        </a:prstGeom>
        <a:solidFill>
          <a:schemeClr val="bg1">
            <a:lumMod val="95000"/>
          </a:schemeClr>
        </a:solidFill>
        <a:ln w="38100">
          <a:solidFill>
            <a:schemeClr val="bg1">
              <a:lumMod val="8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6" name="מלבן מעוגל 5">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100-000006000000}"/>
            </a:ext>
          </a:extLst>
        </xdr:cNvPr>
        <xdr:cNvSpPr/>
      </xdr:nvSpPr>
      <xdr:spPr>
        <a:xfrm>
          <a:off x="10911533294" y="8406765"/>
          <a:ext cx="2687956" cy="34671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7" name="מלבן מעוגל 6">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100-000007000000}"/>
            </a:ext>
          </a:extLst>
        </xdr:cNvPr>
        <xdr:cNvSpPr/>
      </xdr:nvSpPr>
      <xdr:spPr>
        <a:xfrm>
          <a:off x="7261860" y="581024"/>
          <a:ext cx="125730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8" name="מלבן מעוגל 7">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100-000008000000}"/>
            </a:ext>
          </a:extLst>
        </xdr:cNvPr>
        <xdr:cNvSpPr/>
      </xdr:nvSpPr>
      <xdr:spPr>
        <a:xfrm>
          <a:off x="1098262217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10" name="מלבן מעוגל 9">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100-00000A000000}"/>
            </a:ext>
          </a:extLst>
        </xdr:cNvPr>
        <xdr:cNvSpPr/>
      </xdr:nvSpPr>
      <xdr:spPr>
        <a:xfrm>
          <a:off x="10853661300" y="985266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11" name="מלבן מעוגל 10">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100-00000B000000}"/>
            </a:ext>
          </a:extLst>
        </xdr:cNvPr>
        <xdr:cNvSpPr/>
      </xdr:nvSpPr>
      <xdr:spPr>
        <a:xfrm>
          <a:off x="3515510" y="519953"/>
          <a:ext cx="1796751"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102</xdr:row>
      <xdr:rowOff>53340</xdr:rowOff>
    </xdr:to>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6728460" y="11938634"/>
          <a:ext cx="9220200" cy="884110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r" rtl="1"/>
          <a:r>
            <a:rPr lang="he-IL" sz="1400">
              <a:latin typeface="Guttman Mantova" panose="02010401010101010101" pitchFamily="2" charset="-79"/>
              <a:cs typeface="Guttman Mantova" panose="02010401010101010101" pitchFamily="2" charset="-79"/>
            </a:rPr>
            <a:t>לעולם אין אדם מעני מן הצדקה ואין דבר רע ולא היזק נגלל בשביל הצדקה שנאמר והיה מעשה הצדקה שלום. כל המרחם מרחמין עליו שנאמר ונתן לך רחמים ורחמך והרבך, וכל מי שהוא אכזרי ואינו מרחם יש לחוש ליחסו, שאין האכזריות מצויה אלא בעכו"ם שנאמר אכזרי המה ולא ירחמו. </a:t>
          </a:r>
        </a:p>
        <a:p>
          <a:pPr algn="r" rtl="1"/>
          <a:r>
            <a:rPr lang="he-IL" sz="1400">
              <a:latin typeface="Guttman Mantova" panose="02010401010101010101" pitchFamily="2" charset="-79"/>
              <a:cs typeface="Guttman Mantova" panose="02010401010101010101" pitchFamily="2" charset="-79"/>
            </a:rPr>
            <a:t>וכל ישראל והנלוה עליהם, כאחים הם, שנאמר בנים אתם לה' אלהיכם. ואם לא ירחם האח על האח מי ירחם עליו, ולמי עניי ישראל נושאין עיניהן, הלעכו"ם ששונאין אותן ורודפים אחריהן?! הא אין עיניהן תלויות אלא לאחיהן. </a:t>
          </a:r>
        </a:p>
        <a:p>
          <a:pPr algn="l" rtl="1"/>
          <a:r>
            <a:rPr lang="he-IL" sz="1200" b="0">
              <a:latin typeface="Guttman Mantova" panose="02010401010101010101" pitchFamily="2" charset="-79"/>
              <a:cs typeface="Guttman Mantova" panose="02010401010101010101" pitchFamily="2" charset="-79"/>
            </a:rPr>
            <a:t>רמב"ם</a:t>
          </a:r>
          <a:r>
            <a:rPr lang="he-IL" sz="1200" b="0" baseline="0">
              <a:latin typeface="Guttman Mantova" panose="02010401010101010101" pitchFamily="2" charset="-79"/>
              <a:cs typeface="Guttman Mantova" panose="02010401010101010101" pitchFamily="2" charset="-79"/>
            </a:rPr>
            <a:t> הלכות מתנות עניים פ"י</a:t>
          </a:r>
        </a:p>
        <a:p>
          <a:pPr algn="r" rtl="1"/>
          <a:endParaRPr lang="he-IL" sz="1100" b="0" baseline="0">
            <a:latin typeface="Guttman Mantova" panose="02010401010101010101" pitchFamily="2" charset="-79"/>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...וכל מבין דרכי התורה ומשיג לדעת אפילו מעט בחין ערכה ידע בבירור כי המפזר מממונו אל הצריכים, נוסף עוד, וחושך מיושר אך למחסור. כי השם ידין את האדם לפי מעשיו ויעניקהו מברכתו כפי התקרבו אליה, ומדת הכילות מחיצה של ברזל בינו ובין הברכה, והנדיבות חלק מחלקי הברכה ונמצא המתנהג בו שהוא בתוכה, ישמע חכם ויוסף לקח. </a:t>
          </a:r>
        </a:p>
        <a:p>
          <a:pPr marL="0" marR="0" lvl="0" indent="0" algn="l" defTabSz="914400" rtl="1" eaLnBrk="1" fontAlgn="auto" latinLnBrk="0" hangingPunct="1">
            <a:lnSpc>
              <a:spcPct val="100000"/>
            </a:lnSpc>
            <a:spcBef>
              <a:spcPts val="0"/>
            </a:spcBef>
            <a:spcAft>
              <a:spcPts val="0"/>
            </a:spcAft>
            <a:buClrTx/>
            <a:buSzTx/>
            <a:buFontTx/>
            <a:buNone/>
            <a:tabLst/>
            <a:defRPr/>
          </a:pPr>
          <a:r>
            <a:rPr lang="he-IL" sz="1200" b="0" baseline="0" noProof="0">
              <a:solidFill>
                <a:schemeClr val="dk1"/>
              </a:solidFill>
              <a:latin typeface="Guttman Mantova" panose="02010401010101010101" pitchFamily="2" charset="-79"/>
              <a:ea typeface="+mn-ea"/>
              <a:cs typeface="Guttman Mantova" panose="02010401010101010101" pitchFamily="2" charset="-79"/>
            </a:rPr>
            <a:t>ספר החינוך פרשת ראה מצוה ת"פ  </a:t>
          </a:r>
          <a:endParaRPr lang="en-US" sz="1200" b="0" baseline="0" noProof="0">
            <a:solidFill>
              <a:schemeClr val="dk1"/>
            </a:solidFill>
            <a:latin typeface="Guttman Mantova" panose="02010401010101010101" pitchFamily="2" charset="-79"/>
            <a:ea typeface="+mn-ea"/>
            <a:cs typeface="Guttman Mantova" panose="02010401010101010101" pitchFamily="2" charset="-79"/>
          </a:endParaRPr>
        </a:p>
        <a:p>
          <a:pPr algn="r" rtl="1"/>
          <a:endPar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r>
            <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Guttman Mantova" panose="02010401010101010101" pitchFamily="2" charset="-79"/>
            </a:rPr>
            <a:t>"מעשרות סייג לעושר" - כדאמרינן במסכת תענית ... "עשר תעשר" - עשר בשביל שתתעשר ...שהרוצה להעשיר, יתן מעשרותיו בעין יפה, שלא יאמר אלף כורים שיש לי איך אתן מאה כורים למעשר והם שוים כמה אלפים, אלא יתנם בעין יפה, כי השם יתברך נאמן לשלם לו כמה שיתן ולהכפיל את השכר, והוא אמת גם על פי הנסיון, וענין הצדקה הוא כמו המעשרות, ובהרבות בצדקה יוסיף עושר על עשרו </a:t>
          </a:r>
          <a:endParaRPr kumimoji="0" lang="he-IL" sz="1600" b="0" i="0" u="none" strike="noStrike" kern="0" cap="none" spc="0" normalizeH="0" baseline="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indent="0" algn="l" rtl="1"/>
          <a:r>
            <a:rPr lang="he-IL" sz="1200" b="0" baseline="0">
              <a:solidFill>
                <a:schemeClr val="dk1"/>
              </a:solidFill>
              <a:latin typeface="Guttman Mantova" panose="02010401010101010101" pitchFamily="2" charset="-79"/>
              <a:ea typeface="+mn-ea"/>
              <a:cs typeface="Guttman Mantova" panose="02010401010101010101" pitchFamily="2" charset="-79"/>
            </a:rPr>
            <a:t> ביאור רבינו יונה לאבות פ"ג מי"ג</a:t>
          </a:r>
        </a:p>
        <a:p>
          <a:pPr algn="r" rtl="1"/>
          <a:r>
            <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Guttman Mantova" panose="02010401010101010101" pitchFamily="2" charset="-79"/>
            </a:rPr>
            <a:t> </a:t>
          </a:r>
        </a:p>
        <a:p>
          <a:pPr algn="r" rtl="1"/>
          <a:r>
            <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mn-cs"/>
            </a:rPr>
            <a:t>סיפר הגר"י אדלשטיין שליט"א: יהודי אחד הגיע לחזון איש זצ"ל עבור בעיה רפואית. החזו"א בירכו וביקש ממנו שיקבל על עצמו שיתן מעשר כספים מרווחיו. לאחר שיצא חזר לרבינו בטענה שמאחר והוא עולה חדש ויש לו הוצאות מרובות יוכל לעשר רק כשירווח לו. הגיב רבינו "כבר עתה היצר מתחיל...לא כן הדרך קבל על עצמך כבר מעתה להפריש מעשר כראוי". והלה נושע. לאחר תקופה שוב הוצרך לישועה והחזו"א התעניין אם הוא מעשר וחיזקו להמשיך בכך. לאחר זמן נהיה קבלן גדול, והתעשר והיה תורם סכומים גדולים למוסדות תורה. במשך השנים הפסיק לתת מעשר כספים וירד מנכסיו ל"ע.</a:t>
          </a:r>
        </a:p>
        <a:p>
          <a:pPr algn="r" rtl="1"/>
          <a:endPar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mn-cs"/>
          </a:endParaRPr>
        </a:p>
        <a:p>
          <a:pPr algn="r" rtl="1"/>
          <a:r>
            <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mn-cs"/>
            </a:rPr>
            <a:t>...פעם התבטא החזו"א זצ"ל בפשיטות על אדם אחד, תוך כדי שיחה, "ער היט מעשר, ער וועט זיין א גביר" [-פלוני שומר מעשר כספים הוא יהיה עשיר].</a:t>
          </a:r>
        </a:p>
        <a:p>
          <a:pPr marL="0" indent="0" algn="l" rtl="1"/>
          <a:r>
            <a:rPr lang="he-IL" sz="1100" b="0" baseline="0">
              <a:solidFill>
                <a:schemeClr val="dk1"/>
              </a:solidFill>
              <a:latin typeface="Guttman Mantova" panose="02010401010101010101" pitchFamily="2" charset="-79"/>
              <a:ea typeface="+mn-ea"/>
              <a:cs typeface="+mn-cs"/>
            </a:rPr>
            <a:t>אורחות איש ח"א עמ' קמ"ג-קמ"ד</a:t>
          </a:r>
        </a:p>
        <a:p>
          <a:pPr algn="r" rtl="1"/>
          <a:endPar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הרבי מסאטמר הרה"ק רבי יואל זצ"ל היה מדרבן את חסידיו מאוד לנתינת צדקה, הוא לימד אותם והרגילם בנתינת סכומים גדולים דבר שהיה חידוש בזמנים ההם. במיוחד היה מזהיר על הפרשת מעשר כספים ללא פשרות. פעם כשערך מגבית לטובת הישיבה קם עשיר אחד והכריז שהוא נותן עשרה פעמים "חי" [180] דולר. הגיב הרבי זצ"ל ואמר: אם היית נותן פעם אחת "מת" [440] דולר הייתה לך מצוה יותר גדולה!</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הגיע</a:t>
          </a:r>
          <a:r>
            <a:rPr lang="he-IL" sz="1400" baseline="0">
              <a:effectLst/>
              <a:latin typeface="Times New Roman" panose="02020603050405020304" pitchFamily="18" charset="0"/>
              <a:ea typeface="Calibri" panose="020F0502020204030204" pitchFamily="34" charset="0"/>
              <a:cs typeface="+mn-cs"/>
            </a:rPr>
            <a:t> אליו חסיד ובידו 47 דולר תרומה לצדקה ומסביר שבעת צרה נדר לתרום לצדקה כמספר הגימטריא של שמו של הרבי "יואל" [47] ועתה הרחיב לו ה'. אמר לו הרבי: קוראים לי "יוליש"</a:t>
          </a:r>
          <a:r>
            <a:rPr lang="he-IL" sz="1400">
              <a:effectLst/>
              <a:latin typeface="Times New Roman" panose="02020603050405020304" pitchFamily="18" charset="0"/>
              <a:ea typeface="Calibri" panose="020F0502020204030204" pitchFamily="34" charset="0"/>
              <a:cs typeface="+mn-cs"/>
            </a:rPr>
            <a:t> [356].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יש לציין שקהילה זאת היא אמנם מהקהילות העשירות ביותר ואין ערוך לסכומי צדקה אדירים שיוצאים ממנה לכל העולם.</a:t>
          </a:r>
          <a:endParaRPr lang="en-US" sz="1200" b="1">
            <a:effectLst/>
            <a:latin typeface="Times New Roman" panose="02020603050405020304" pitchFamily="18" charset="0"/>
            <a:ea typeface="Calibri" panose="020F0502020204030204" pitchFamily="34" charset="0"/>
            <a:cs typeface="Guttman Frank" panose="02010401010101010101" pitchFamily="2" charset="-79"/>
          </a:endParaRPr>
        </a:p>
        <a:p>
          <a:pPr algn="r" rtl="1"/>
          <a:r>
            <a:rPr kumimoji="0" lang="he-IL" sz="1400" b="0" i="0" u="none" strike="noStrike" kern="0" cap="none" spc="0" normalizeH="0" baseline="0">
              <a:ln>
                <a:noFill/>
              </a:ln>
              <a:solidFill>
                <a:prstClr val="black"/>
              </a:solidFill>
              <a:effectLst/>
              <a:uLnTx/>
              <a:uFillTx/>
              <a:latin typeface="Guttman Mantova" panose="02010401010101010101" pitchFamily="2" charset="-79"/>
              <a:ea typeface="+mn-ea"/>
              <a:cs typeface="+mn-cs"/>
            </a:rPr>
            <a:t>כשבעלי חובות היו מתאוננים בפניו כמה קשה להם לחיות עם חובות, היה עונה: "מגיל שש אני  חי כל החיים שלי עם חובות, הלוואות שאני לוקח עבור חלוקת צדקה, לווה כאן ומשלם שם וחוזר חלילה וברוך ה' אני חי".</a:t>
          </a:r>
        </a:p>
      </xdr:txBody>
    </xdr:sp>
    <xdr:clientData/>
  </xdr:twoCellAnchor>
  <xdr:oneCellAnchor>
    <xdr:from>
      <xdr:col>17</xdr:col>
      <xdr:colOff>242919</xdr:colOff>
      <xdr:row>52</xdr:row>
      <xdr:rowOff>9069</xdr:rowOff>
    </xdr:from>
    <xdr:ext cx="184730" cy="357790"/>
    <xdr:sp macro="" textlink="">
      <xdr:nvSpPr>
        <xdr:cNvPr id="13" name="מלבן 12">
          <a:extLst>
            <a:ext uri="{FF2B5EF4-FFF2-40B4-BE49-F238E27FC236}">
              <a16:creationId xmlns:a16="http://schemas.microsoft.com/office/drawing/2014/main" id="{00000000-0008-0000-0100-00000D000000}"/>
            </a:ext>
          </a:extLst>
        </xdr:cNvPr>
        <xdr:cNvSpPr/>
      </xdr:nvSpPr>
      <xdr:spPr>
        <a:xfrm>
          <a:off x="10975206991" y="1044084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7" name="מלבן מעוגל 16">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100-000011000000}"/>
            </a:ext>
          </a:extLst>
        </xdr:cNvPr>
        <xdr:cNvSpPr/>
      </xdr:nvSpPr>
      <xdr:spPr>
        <a:xfrm>
          <a:off x="1098353658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8" name="מלבן מעוגל 17">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100-000012000000}"/>
            </a:ext>
          </a:extLst>
        </xdr:cNvPr>
        <xdr:cNvSpPr/>
      </xdr:nvSpPr>
      <xdr:spPr>
        <a:xfrm>
          <a:off x="1098252312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9" name="מלבן מעוגל 18">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100-000013000000}"/>
            </a:ext>
          </a:extLst>
        </xdr:cNvPr>
        <xdr:cNvSpPr/>
      </xdr:nvSpPr>
      <xdr:spPr>
        <a:xfrm>
          <a:off x="10980778140" y="99060"/>
          <a:ext cx="160020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11281" name="Object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5" name="מלבן מעוגל 4">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100-000005000000}"/>
            </a:ext>
          </a:extLst>
        </xdr:cNvPr>
        <xdr:cNvSpPr/>
      </xdr:nvSpPr>
      <xdr:spPr>
        <a:xfrm>
          <a:off x="10852099200" y="985266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9" name="מלבן מעוגל 8">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100-000009000000}"/>
            </a:ext>
          </a:extLst>
        </xdr:cNvPr>
        <xdr:cNvSpPr/>
      </xdr:nvSpPr>
      <xdr:spPr>
        <a:xfrm>
          <a:off x="10917655965" y="9875520"/>
          <a:ext cx="2404110" cy="245745"/>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152400</xdr:colOff>
      <xdr:row>47</xdr:row>
      <xdr:rowOff>144780</xdr:rowOff>
    </xdr:from>
    <xdr:to>
      <xdr:col>28</xdr:col>
      <xdr:colOff>274320</xdr:colOff>
      <xdr:row>48</xdr:row>
      <xdr:rowOff>114300</xdr:rowOff>
    </xdr:to>
    <xdr:sp macro="" textlink="">
      <xdr:nvSpPr>
        <xdr:cNvPr id="14" name="מלבן מעוגל 13">
          <a:hlinkClick xmlns:r="http://schemas.openxmlformats.org/officeDocument/2006/relationships" r:id="rId13" tooltip="לחץ כדי לשלוח הערות או שאלות למייל המכון"/>
          <a:extLst>
            <a:ext uri="{FF2B5EF4-FFF2-40B4-BE49-F238E27FC236}">
              <a16:creationId xmlns:a16="http://schemas.microsoft.com/office/drawing/2014/main" id="{00000000-0008-0000-0100-00000E000000}"/>
            </a:ext>
          </a:extLst>
        </xdr:cNvPr>
        <xdr:cNvSpPr/>
      </xdr:nvSpPr>
      <xdr:spPr>
        <a:xfrm>
          <a:off x="3703320" y="10683240"/>
          <a:ext cx="2880360" cy="342900"/>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מרבני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0914825135" y="16821150"/>
          <a:ext cx="1042035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1108025</xdr:colOff>
      <xdr:row>50</xdr:row>
      <xdr:rowOff>57150</xdr:rowOff>
    </xdr:from>
    <xdr:to>
      <xdr:col>2</xdr:col>
      <xdr:colOff>990600</xdr:colOff>
      <xdr:row>51</xdr:row>
      <xdr:rowOff>314324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100-000014000000}"/>
            </a:ext>
          </a:extLst>
        </xdr:cNvPr>
        <xdr:cNvSpPr/>
      </xdr:nvSpPr>
      <xdr:spPr>
        <a:xfrm>
          <a:off x="22219920" y="11426190"/>
          <a:ext cx="1513255" cy="379094"/>
        </a:xfrm>
        <a:prstGeom prst="roundRect">
          <a:avLst>
            <a:gd name="adj" fmla="val 2671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2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550544</xdr:colOff>
      <xdr:row>146</xdr:row>
      <xdr:rowOff>135255</xdr:rowOff>
    </xdr:from>
    <xdr:to>
      <xdr:col>15</xdr:col>
      <xdr:colOff>542924</xdr:colOff>
      <xdr:row>148</xdr:row>
      <xdr:rowOff>41910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200-000004000000}"/>
            </a:ext>
          </a:extLst>
        </xdr:cNvPr>
        <xdr:cNvSpPr/>
      </xdr:nvSpPr>
      <xdr:spPr>
        <a:xfrm>
          <a:off x="12647296" y="28877895"/>
          <a:ext cx="3429000" cy="264795"/>
        </a:xfrm>
        <a:prstGeom prst="roundRect">
          <a:avLst/>
        </a:prstGeom>
        <a:solidFill>
          <a:schemeClr val="bg1">
            <a:lumMod val="95000"/>
          </a:schemeClr>
        </a:solidFill>
        <a:ln w="38100">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2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2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2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2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2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105</xdr:row>
      <xdr:rowOff>167640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6728460" y="11938634"/>
          <a:ext cx="9220200" cy="948118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r" rtl="1"/>
          <a:r>
            <a:rPr lang="he-IL" sz="1400" b="0" baseline="0">
              <a:latin typeface="Guttman Mantova" panose="02010401010101010101" pitchFamily="2" charset="-79"/>
              <a:cs typeface="Guttman Mantova" panose="02010401010101010101" pitchFamily="2" charset="-79"/>
            </a:rPr>
            <a:t>מעשה במונבז המלך שבזבז אוצרותיו ואוצרות אבותיו בשני בצורת, וחברו עליו אחיו ובית אביו ואמרו לו: אבותיך גנזו והוסיפו על של אבותם, ואתה מבזבזם!   אמר להם: אבותי גנזו למטה, ואני גנזתי למעלה... אבותי גנזו במקום שהיד שולטת בו, ואני גנזתי במקום שאין היד שולטת בו... אבותי גנזו דבר שאין עושה פירות, ואני גנזתי דבר שעושה פירות... אבותי גנזו [אוצרות] ממון ואני גנזתי אוצרות נפשות... אבותי גנזו לאחרים, ואני גנזתי לעצמי... אבותי גנזו לעולם הזה, ואני גנזתי לעולם הבא, שנאמר: והלך לפניך צדקך כבוד ה' יאספך</a:t>
          </a:r>
          <a:r>
            <a:rPr lang="he-IL" sz="1200" b="0" baseline="0">
              <a:latin typeface="Guttman Mantova" panose="02010401010101010101" pitchFamily="2" charset="-79"/>
              <a:cs typeface="Guttman Mantova" panose="02010401010101010101" pitchFamily="2" charset="-79"/>
            </a:rPr>
            <a:t>.                                          מסכת בבא בתרא  יא. [ועיין ירושלמי פאה פרק א']</a:t>
          </a:r>
        </a:p>
        <a:p>
          <a:pPr algn="r" rtl="1"/>
          <a:endParaRPr lang="he-IL" sz="1100" b="0" baseline="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...חייבין אנו להזהר במצות צדקה יותר מכל מצות עשה, שהצדקה סימן לצדיק זרע אברהם אבינו שנאמר כי ידעתיו למען אשר יצוה את בניו לעשות צדקה, ואין כסא ישראל מתכונן ודת האמת עומדת אלא בצדקה שנאמר בצדקה תכונני, ואין ישראל נגאלין אלא בצדקה שנאמר ציון במשפט תפדה ושביה בצדקה. </a:t>
          </a:r>
        </a:p>
        <a:p>
          <a:pPr algn="l" rtl="1"/>
          <a:r>
            <a:rPr lang="he-IL" sz="1200" b="0">
              <a:latin typeface="Guttman Mantova" panose="02010401010101010101" pitchFamily="2" charset="-79"/>
              <a:cs typeface="Guttman Mantova" panose="02010401010101010101" pitchFamily="2" charset="-79"/>
            </a:rPr>
            <a:t>רמב"ם הלכות מתנות עניים פרק י'</a:t>
          </a:r>
        </a:p>
        <a:p>
          <a:pPr algn="r" rtl="1"/>
          <a:endParaRPr lang="he-IL" sz="14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...ואומר שמרו משפט ועשו צדקה כי קרובה ישועתי לבא וצדקתי להגלות. ...דאמר ר"א גדולה הצדקה מכל הקרבנות דכתיב עשה צדקה ומשפט נבחר לה' מזבח... וכל המרחם על עניים הקדוש ברוך הוא מרחם עליו ויש לאדם ליתן אל לבו שכמו שמבקש בכל שעה מהקב"ה שיזמין לו פרנסתו וכמו שמבקש מהקב"ה שישמע שועתו כך צריך שישמע שועת העניים. </a:t>
          </a:r>
        </a:p>
        <a:p>
          <a:pPr algn="l" rtl="1"/>
          <a:endParaRPr lang="he-IL" sz="1200" b="0">
            <a:latin typeface="Guttman Mantova" panose="02010401010101010101" pitchFamily="2" charset="-79"/>
            <a:cs typeface="Guttman Mantova" panose="02010401010101010101" pitchFamily="2" charset="-79"/>
          </a:endParaRPr>
        </a:p>
        <a:p>
          <a:pPr algn="l" rtl="1"/>
          <a:r>
            <a:rPr lang="he-IL" sz="1200" b="0">
              <a:latin typeface="Guttman Mantova" panose="02010401010101010101" pitchFamily="2" charset="-79"/>
              <a:cs typeface="Guttman Mantova" panose="02010401010101010101" pitchFamily="2" charset="-79"/>
            </a:rPr>
            <a:t>טור יורה דעה הלכות צדקה סימן רמ"ז</a:t>
          </a:r>
        </a:p>
        <a:p>
          <a:pPr algn="l" rtl="1"/>
          <a:endParaRPr lang="he-IL" sz="1200" b="0">
            <a:latin typeface="Guttman Mantova" panose="02010401010101010101" pitchFamily="2" charset="-79"/>
            <a:cs typeface="Guttman Mantova" panose="02010401010101010101" pitchFamily="2" charset="-79"/>
          </a:endParaRPr>
        </a:p>
        <a:p>
          <a:pPr algn="r" rtl="1"/>
          <a:endParaRPr lang="he-IL" sz="12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mn-cs"/>
            </a:rPr>
            <a:t>על דלת ביתו של אברך מיקירי קרתא דירושלים, שהתברך במשפחה מבורכת, התדפקה אשה ענייה וביקשה שיתנו לה בשר-עוף לאכול. בעל הבית ניסה להסביר לאשה שאת שני העופות היחידים שיש לו במקרר הוא שומר לחג הקרב ובא, ואם יתן לה, לא יישאר לו מספיק כדי להאכיל את משפחתו.</a:t>
          </a:r>
        </a:p>
        <a:p>
          <a:pPr algn="r" rtl="1"/>
          <a:r>
            <a:rPr lang="he-IL" sz="1400" b="0">
              <a:latin typeface="Guttman Mantova" panose="02010401010101010101" pitchFamily="2" charset="-79"/>
              <a:cs typeface="+mn-cs"/>
            </a:rPr>
            <a:t>האשה נשארה לעמוד בפתח, מתחננת על נפשה ואינה מוותרת על העוף. מחשבה שניה עלתה בדעתו של האברך, אם האשה האומללה לא התביישה להגיע עד פתח הבית ולהתעקש על בשר דוקא אות הוא שהיא באמת צריכה לכך ובאו מים עד נפשה, ומה יקרה אם ילדיי לא יאכלו בשר בחג? מיהר האברך להוציא את העוף מהמקרר. </a:t>
          </a:r>
        </a:p>
        <a:p>
          <a:pPr algn="r" rtl="1"/>
          <a:r>
            <a:rPr lang="he-IL" sz="1400" b="0">
              <a:latin typeface="Guttman Mantova" panose="02010401010101010101" pitchFamily="2" charset="-79"/>
              <a:cs typeface="+mn-cs"/>
            </a:rPr>
            <a:t>המקרר היה מסוג עתיק שהדלת ננעלת ואי אפשר לפותחו מבפנים. כאשר פתח את הדלת נפלטה מפיו זעקת אימים, את מי הוא מוצא שם במקרר? את ילדו בן השלוש שניכלא בתוכו מבלי יכולת להשתחרר! הילד היה כבר כחול לגמרי וסבל מקשיי נשימה איומים. בנסי ניסים הצליחו אנשי ההצלה להחזיר אותו למצב נשימתי סדיר, ומנתוני הדו"ח הרפואי עלה שאם הפעוט היה נשאר במקרר עוד מחצית הדקה, היה קורה הגרוע מכל.</a:t>
          </a:r>
        </a:p>
        <a:p>
          <a:pPr algn="r" rtl="1"/>
          <a:r>
            <a:rPr lang="he-IL" sz="1400" b="0">
              <a:latin typeface="Guttman Mantova" panose="02010401010101010101" pitchFamily="2" charset="-79"/>
              <a:cs typeface="+mn-cs"/>
            </a:rPr>
            <a:t>כיוון שלא היתה לבני הבית כל סיבה לגשת למקרר בתוך מחצית הדקה הקרובה, הרי שהמסקנה היא שרק מעשה החסד שהחליט בעל הבית לעשות ברגע האחרון הצילה את בנו ממוות בטוח. </a:t>
          </a:r>
        </a:p>
        <a:p>
          <a:pPr algn="l" rtl="1"/>
          <a:r>
            <a:rPr lang="he-IL" sz="1200" b="0">
              <a:latin typeface="Guttman Mantova" panose="02010401010101010101" pitchFamily="2" charset="-79"/>
              <a:cs typeface="+mn-cs"/>
            </a:rPr>
            <a:t>טובך יביעו ח"ב עמ' ש"ח</a:t>
          </a:r>
        </a:p>
        <a:p>
          <a:pPr algn="l" rtl="1"/>
          <a:endParaRPr lang="he-IL" sz="1200" b="0">
            <a:latin typeface="Guttman Mantova" panose="02010401010101010101" pitchFamily="2" charset="-79"/>
            <a:cs typeface="+mn-cs"/>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הצדיק רבי אריה לייב לוין זצ"ל שהיה ידוע במעשי חסד עצומים שעסק בהם תמיד, היה אומר: בימים שהייתי דר בחדר בודד היה לי די מקום לשכן גם אורח ב'דירתי'. כשהרחבתי דירתי לשני חדרים, כבר לא היה באפשרותי לאכסן אורח רק במטבח, ואילו כשרווח לי, </a:t>
          </a:r>
          <a:r>
            <a:rPr lang="he-IL" sz="1400">
              <a:solidFill>
                <a:schemeClr val="dk1"/>
              </a:solidFill>
              <a:effectLst/>
              <a:latin typeface="Times New Roman" panose="02020603050405020304" pitchFamily="18" charset="0"/>
              <a:ea typeface="Calibri" panose="020F0502020204030204" pitchFamily="34" charset="0"/>
              <a:cs typeface="+mn-cs"/>
            </a:rPr>
            <a:t>והגעתי בעז"ה </a:t>
          </a:r>
          <a:r>
            <a:rPr lang="he-IL" sz="1400">
              <a:effectLst/>
              <a:latin typeface="Times New Roman" panose="02020603050405020304" pitchFamily="18" charset="0"/>
              <a:ea typeface="Calibri" panose="020F0502020204030204" pitchFamily="34" charset="0"/>
              <a:cs typeface="+mn-cs"/>
            </a:rPr>
            <a:t>לכדי שלושה חדרים, אף לעצמי צר המקום, ואני ורעייתי אוכלים במטבח...</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marL="0" marR="0" indent="0" algn="r" defTabSz="914400" rtl="1" eaLnBrk="1" fontAlgn="auto" latinLnBrk="0" hangingPunct="1">
            <a:lnSpc>
              <a:spcPct val="100000"/>
            </a:lnSpc>
            <a:spcBef>
              <a:spcPts val="0"/>
            </a:spcBef>
            <a:spcAft>
              <a:spcPts val="0"/>
            </a:spcAft>
            <a:buClrTx/>
            <a:buSzTx/>
            <a:buFontTx/>
            <a:buNone/>
            <a:tabLst/>
            <a:defRPr/>
          </a:pPr>
          <a:endParaRPr lang="he-IL" sz="1400">
            <a:solidFill>
              <a:schemeClr val="dk1"/>
            </a:solidFill>
            <a:effectLst/>
            <a:latin typeface="+mn-lt"/>
            <a:ea typeface="+mn-ea"/>
            <a:cs typeface="+mn-cs"/>
          </a:endParaRPr>
        </a:p>
        <a:p>
          <a:pPr marL="0" marR="0" indent="0" algn="r" defTabSz="914400" rtl="1" eaLnBrk="1" fontAlgn="auto" latinLnBrk="0" hangingPunct="1">
            <a:lnSpc>
              <a:spcPct val="100000"/>
            </a:lnSpc>
            <a:spcBef>
              <a:spcPts val="0"/>
            </a:spcBef>
            <a:spcAft>
              <a:spcPts val="0"/>
            </a:spcAft>
            <a:buClrTx/>
            <a:buSzTx/>
            <a:buFontTx/>
            <a:buNone/>
            <a:tabLst/>
            <a:defRPr/>
          </a:pPr>
          <a:r>
            <a:rPr lang="he-IL" sz="1400">
              <a:solidFill>
                <a:schemeClr val="dk1"/>
              </a:solidFill>
              <a:effectLst/>
              <a:latin typeface="+mn-lt"/>
              <a:ea typeface="+mn-ea"/>
              <a:cs typeface="+mn-cs"/>
            </a:rPr>
            <a:t>הרבי מקפישניץ זצ"ל [אמריקה, ניו יורק]  היה ידוע בחלוקת סכומים אסטרונומיים לצדקה, וכל אשר לו הקדיש למטרה זאת. פעם כתבו עליו בעיתון שהוא הרב הכי עשיר באמריקה. הרבי צחק ואמר: הדבר נכון, מאחר והעשירים, הכסף שלהם לא שייך באמת להם, הם שייכים לכסף, הכסף שולט עליהם...    פעם הביא את כובע השבת שלו לרב עני שהלך עם כובע מרופט. לקול מחאתו של הרב למה נותן את הכובע המיוחד לשבת ענה: כובע זה מיוחד לעולם שכולו שבת... אם אתרום לך את זה, אלביש אותו שם... </a:t>
          </a:r>
          <a:endParaRPr lang="en-US" sz="1400">
            <a:solidFill>
              <a:schemeClr val="dk1"/>
            </a:solidFill>
            <a:effectLst/>
            <a:latin typeface="+mn-lt"/>
            <a:ea typeface="+mn-ea"/>
            <a:cs typeface="+mn-cs"/>
          </a:endParaRPr>
        </a:p>
        <a:p>
          <a:pPr algn="r" rtl="1"/>
          <a:endParaRPr lang="he-IL" sz="1100" b="0">
            <a:latin typeface="Guttman Mantova" panose="02010401010101010101" pitchFamily="2" charset="-79"/>
            <a:cs typeface="+mn-cs"/>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2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2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2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2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27649" name="Object 1" hidden="1">
              <a:extLst>
                <a:ext uri="{63B3BB69-23CF-44E3-9099-C40C66FF867C}">
                  <a14:compatExt spid="_x0000_s27649"/>
                </a:ext>
                <a:ext uri="{FF2B5EF4-FFF2-40B4-BE49-F238E27FC236}">
                  <a16:creationId xmlns:a16="http://schemas.microsoft.com/office/drawing/2014/main" id="{00000000-0008-0000-0200-0000016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2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2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106680</xdr:colOff>
      <xdr:row>47</xdr:row>
      <xdr:rowOff>167640</xdr:rowOff>
    </xdr:from>
    <xdr:to>
      <xdr:col>27</xdr:col>
      <xdr:colOff>510540</xdr:colOff>
      <xdr:row>48</xdr:row>
      <xdr:rowOff>114300</xdr:rowOff>
    </xdr:to>
    <xdr:sp macro="" textlink="">
      <xdr:nvSpPr>
        <xdr:cNvPr id="18" name="מלבן מעוגל 17">
          <a:hlinkClick xmlns:r="http://schemas.openxmlformats.org/officeDocument/2006/relationships" r:id="rId13" tooltip="לחץ כדי לשלוח הערות ושאלות הלכתיות לרבני המכון"/>
          <a:extLst>
            <a:ext uri="{FF2B5EF4-FFF2-40B4-BE49-F238E27FC236}">
              <a16:creationId xmlns:a16="http://schemas.microsoft.com/office/drawing/2014/main" id="{00000000-0008-0000-0200-000012000000}"/>
            </a:ext>
          </a:extLst>
        </xdr:cNvPr>
        <xdr:cNvSpPr/>
      </xdr:nvSpPr>
      <xdr:spPr>
        <a:xfrm>
          <a:off x="4130040" y="10706100"/>
          <a:ext cx="2499360" cy="320040"/>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1222325</xdr:colOff>
      <xdr:row>50</xdr:row>
      <xdr:rowOff>64770</xdr:rowOff>
    </xdr:from>
    <xdr:to>
      <xdr:col>2</xdr:col>
      <xdr:colOff>998220</xdr:colOff>
      <xdr:row>51</xdr:row>
      <xdr:rowOff>321944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200-000014000000}"/>
            </a:ext>
          </a:extLst>
        </xdr:cNvPr>
        <xdr:cNvSpPr/>
      </xdr:nvSpPr>
      <xdr:spPr>
        <a:xfrm>
          <a:off x="22212300" y="11433810"/>
          <a:ext cx="1406575" cy="379094"/>
        </a:xfrm>
        <a:prstGeom prst="roundRect">
          <a:avLst>
            <a:gd name="adj" fmla="val 2269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3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588644</xdr:colOff>
      <xdr:row>146</xdr:row>
      <xdr:rowOff>165735</xdr:rowOff>
    </xdr:from>
    <xdr:to>
      <xdr:col>15</xdr:col>
      <xdr:colOff>581024</xdr:colOff>
      <xdr:row>148</xdr:row>
      <xdr:rowOff>72390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300-000004000000}"/>
            </a:ext>
          </a:extLst>
        </xdr:cNvPr>
        <xdr:cNvSpPr/>
      </xdr:nvSpPr>
      <xdr:spPr>
        <a:xfrm>
          <a:off x="12609196" y="28908375"/>
          <a:ext cx="3429000" cy="264795"/>
        </a:xfrm>
        <a:prstGeom prst="roundRect">
          <a:avLst/>
        </a:prstGeom>
        <a:solidFill>
          <a:schemeClr val="bg1">
            <a:lumMod val="95000"/>
          </a:schemeClr>
        </a:solidFill>
        <a:ln w="38100">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3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3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3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3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3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101</xdr:row>
      <xdr:rowOff>76200</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6728460" y="11938634"/>
          <a:ext cx="9220200" cy="868870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ואל יעלה בלבו עצה לומר איך אחסר ממוני ליתנו לעניים כי יש לו לדעת שאין הממון שלו אלא פקדון לעשות בו רצון המפקיד וזה רצונו שיחלק לעניים ממנו וזהו החלק הטובה שיהיה לו ממנו כדכתיב והלך לפניך צדקך ועוד כי הדבר בדוק ומנוסה כי בשביל הצדקה שנותן לא יחסר לו אלא אדרבה תוסיף לו עושר וכבוד כדכתיב (ד"ה ב' לא) מהחל התרומה לביא בית ה' אכול ושבוע והותר עד לרוב כי ה' ברך את עמו. </a:t>
          </a: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וכתיב (מלאכי נ') הביאו את כל המעשר אל בית האוצר ויהי טרף בביתי ובחנוני נא בזאת אמר ה' צבאות אם לא אפתח לכם ארובות השמים והריקותי עליכם ברכה עד בלי די. ואמרו חכמים בכל דבר אסור לנסות את ה' חוץ מדבר זה כדכתיב ובחנוני נא בזאת ועוד כי הוא דוחה את הגזירות הקשות וברעב תציל ממות כאשר אירע לצרפית (מלכים א' יז) בשביל עוגה קטנה שנתנה לאליהו ... ומקרבת הרחוקים לחסות תחת כנפי השכינה כאשר אירע ליתרו על אמרו (שמות ב') קראן לו ויאכל לחם ע"כ צריך אדם ליזהר מאד מאד ליתנה כראוי.                                        </a:t>
          </a: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 </a:t>
          </a: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טור יורה דעה הלכות צדקה סימן רמ"ז</a:t>
          </a:r>
        </a:p>
        <a:p>
          <a:pPr marL="0" marR="0" lvl="0" indent="0" algn="l"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ctr" defTabSz="914400" rtl="1" eaLnBrk="1" fontAlgn="auto" latinLnBrk="0" hangingPunct="1">
            <a:lnSpc>
              <a:spcPct val="100000"/>
            </a:lnSpc>
            <a:spcBef>
              <a:spcPts val="0"/>
            </a:spcBef>
            <a:spcAft>
              <a:spcPts val="0"/>
            </a:spcAft>
            <a:buClrTx/>
            <a:buSzTx/>
            <a:buFontTx/>
            <a:buNone/>
            <a:tabLst/>
            <a:defRPr/>
          </a:pPr>
          <a:endParaRPr kumimoji="0" lang="he-IL" sz="1600" b="1" i="0" u="none" strike="noStrike" kern="0" cap="none" spc="0" normalizeH="0" baseline="0" noProof="0">
            <a:ln>
              <a:noFill/>
            </a:ln>
            <a:solidFill>
              <a:prstClr val="black"/>
            </a:solidFill>
            <a:effectLst/>
            <a:uLnTx/>
            <a:uFillTx/>
            <a:latin typeface="Guttman Mantova" panose="02010401010101010101"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kumimoji="0" lang="he-IL" sz="1600" b="1" i="0" u="none" strike="noStrike" kern="0" cap="none" spc="0" normalizeH="0" baseline="0" noProof="0">
              <a:ln>
                <a:noFill/>
              </a:ln>
              <a:solidFill>
                <a:prstClr val="black"/>
              </a:solidFill>
              <a:effectLst/>
              <a:uLnTx/>
              <a:uFillTx/>
              <a:latin typeface="Guttman Mantova" panose="02010401010101010101" pitchFamily="2" charset="-79"/>
              <a:ea typeface="+mn-ea"/>
              <a:cs typeface="+mn-cs"/>
            </a:rPr>
            <a:t>הפקדת  כסף  בגמ"ח </a:t>
          </a:r>
          <a:endParaRPr lang="he-IL" noProof="0">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יהודי ירושלמי ביקר אצל הגאון ר' שלמה זלמן אוירבך זצ"ל חודשים ספורים לפני פטירתו ושאל אותו על גמ"ח גדול ומפורסם בירושלים האם יפקיד שם כסף. "שים את כל כספך שמה" ענה ר' שלמה זלמן חד וחלק. ותכניות חיסכון שבבנקים? הוסיף</a:t>
          </a:r>
          <a:r>
            <a:rPr lang="he-IL" sz="1400" baseline="0">
              <a:effectLst/>
              <a:latin typeface="Times New Roman" panose="02020603050405020304" pitchFamily="18" charset="0"/>
              <a:ea typeface="Calibri" panose="020F0502020204030204" pitchFamily="34" charset="0"/>
              <a:cs typeface="+mn-cs"/>
            </a:rPr>
            <a:t> ו</a:t>
          </a:r>
          <a:r>
            <a:rPr lang="he-IL" sz="1400">
              <a:effectLst/>
              <a:latin typeface="Times New Roman" panose="02020603050405020304" pitchFamily="18" charset="0"/>
              <a:ea typeface="Calibri" panose="020F0502020204030204" pitchFamily="34" charset="0"/>
              <a:cs typeface="+mn-cs"/>
            </a:rPr>
            <a:t>שאל, "לשבור ולהעביר, אני מבטיח לך שהקב"ה ישלם לך את כל הכסף שיכלת להרוויח בכל תכנית חסכון אחרת. תשאיר להקב"ה לדאוג לכלכל אותך בצורה שהוא רוצה, ואל תשקיע בשום דבר אחר חוץ מצדקה. בהזדמנות אחרת הוסיף: </a:t>
          </a:r>
          <a:r>
            <a:rPr lang="he-IL" sz="1400" b="1">
              <a:effectLst/>
              <a:latin typeface="Times New Roman" panose="02020603050405020304" pitchFamily="18" charset="0"/>
              <a:ea typeface="Calibri" panose="020F0502020204030204" pitchFamily="34" charset="0"/>
              <a:cs typeface="+mn-cs"/>
            </a:rPr>
            <a:t>"את דמי הרווחים שיכלת לקבל בבנק על הכסף אפשר להוריד ממעשר כספים, וזו ההשקעה הבטוחה ביותר..."</a:t>
          </a:r>
          <a:endParaRPr lang="en-US"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יהודי שהיה חייב הכרת הטוב לאדם שעשה לו טובה גדולה מאוד, רצה לעשות ביטוח חיים לפלוני ולשלם אותה כל חודש. אבל הוא החליט לשאול קודם את הג"ר ישראל יעקב פישר זצ"ל. הרב ענה לו: "אם מצד הכרת הטוב אתה רוצה לעשות את הביטוח עדיף שתשלח לו בונבוניירה... ואת הכסף שים בגמ"ח לזכותו.</a:t>
          </a:r>
        </a:p>
        <a:p>
          <a:pPr algn="l"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על פי ספר חסדי ישראל עמ' רח"צ-רצ"ט</a:t>
          </a: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פעם הזדמנו כמה עשירים להרה"ק רבי מרדכי מנדבורנא זצ"ל וראו איך שמפזר את כל ממונו לצדקה ומאכיל רעבים בביתו ודואג לכל צרכיהם. לחשו איש לרעהו: הרבי הזה הוא שונא בצע כי לולא כן לא היה מפזר כך את ממונו.  אולם רבינו ששמע את דבריהם פנה אליהם ואמר:  טעות בידכם, כי כשאני משיב את נפשו של יהודי ע"י אוכל ומשקה והוא גם מברך לפניה ולאחריה, אני מקבל הרבה יותר ממה שהשקעתי והוצאתי על כך. האם אני שונא כסף? להיפך, אתם הנכם שונאי בצע כי כל הכסף שאתם אוספים בעמל רב, ואינכם נותנים לצדקה, הולך בסוף לטמיון... ולא די שאתם מאבדים את הקרן אלא גם מפסידים את כל הרווחים והפירות שהייתם יכולים לאכול מכספכם. הדברים החוצבים להבות אש שיצאו מלב טהור נכנסו עמוק לליבם והחליטו פה אחד לשנות מעתה את דרכם ולהרבות בצדקה.    </a:t>
          </a:r>
        </a:p>
        <a:p>
          <a:pPr algn="l"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תפארת מרדכי</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200">
            <a:effectLst/>
            <a:latin typeface="Times New Roman" panose="02020603050405020304" pitchFamily="18" charset="0"/>
            <a:ea typeface="Calibri" panose="020F0502020204030204" pitchFamily="34" charset="0"/>
            <a:cs typeface="+mn-cs"/>
          </a:endParaRPr>
        </a:p>
        <a:p>
          <a:pPr algn="l" rtl="1">
            <a:lnSpc>
              <a:spcPct val="107000"/>
            </a:lnSpc>
            <a:spcAft>
              <a:spcPts val="800"/>
            </a:spcAft>
          </a:pPr>
          <a:endParaRPr lang="he-IL" sz="12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endParaRPr lang="en-US" sz="12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800">
              <a:solidFill>
                <a:srgbClr val="00B0F0"/>
              </a:solidFill>
              <a:effectLst/>
              <a:latin typeface="Times New Roman" panose="02020603050405020304" pitchFamily="18" charset="0"/>
              <a:ea typeface="Calibri" panose="020F0502020204030204" pitchFamily="34" charset="0"/>
              <a:cs typeface="Guttman Frank" panose="02010401010101010101" pitchFamily="2" charset="-79"/>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l"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endParaRPr lang="he-IL" sz="11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3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3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3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3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300-0000017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3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3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91440</xdr:colOff>
      <xdr:row>47</xdr:row>
      <xdr:rowOff>182880</xdr:rowOff>
    </xdr:from>
    <xdr:to>
      <xdr:col>27</xdr:col>
      <xdr:colOff>403860</xdr:colOff>
      <xdr:row>48</xdr:row>
      <xdr:rowOff>160020</xdr:rowOff>
    </xdr:to>
    <xdr:sp macro="" textlink="">
      <xdr:nvSpPr>
        <xdr:cNvPr id="18" name="מלבן מעוגל 17">
          <a:hlinkClick xmlns:r="http://schemas.openxmlformats.org/officeDocument/2006/relationships" r:id="rId13" tooltip="לחץ כדי לשלוח הערות ושאלות למייל המכון"/>
          <a:extLst>
            <a:ext uri="{FF2B5EF4-FFF2-40B4-BE49-F238E27FC236}">
              <a16:creationId xmlns:a16="http://schemas.microsoft.com/office/drawing/2014/main" id="{00000000-0008-0000-0300-000012000000}"/>
            </a:ext>
          </a:extLst>
        </xdr:cNvPr>
        <xdr:cNvSpPr/>
      </xdr:nvSpPr>
      <xdr:spPr>
        <a:xfrm>
          <a:off x="4236720" y="10721340"/>
          <a:ext cx="2407920" cy="350520"/>
        </a:xfrm>
        <a:prstGeom prst="roundRect">
          <a:avLst>
            <a:gd name="adj" fmla="val 29711"/>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1024205</xdr:colOff>
      <xdr:row>50</xdr:row>
      <xdr:rowOff>64770</xdr:rowOff>
    </xdr:from>
    <xdr:to>
      <xdr:col>2</xdr:col>
      <xdr:colOff>990600</xdr:colOff>
      <xdr:row>51</xdr:row>
      <xdr:rowOff>321944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300-000014000000}"/>
            </a:ext>
          </a:extLst>
        </xdr:cNvPr>
        <xdr:cNvSpPr/>
      </xdr:nvSpPr>
      <xdr:spPr>
        <a:xfrm>
          <a:off x="22219920" y="11433810"/>
          <a:ext cx="1597075" cy="379094"/>
        </a:xfrm>
        <a:prstGeom prst="roundRect">
          <a:avLst>
            <a:gd name="adj" fmla="val 2269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4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626744</xdr:colOff>
      <xdr:row>146</xdr:row>
      <xdr:rowOff>150495</xdr:rowOff>
    </xdr:from>
    <xdr:to>
      <xdr:col>15</xdr:col>
      <xdr:colOff>619124</xdr:colOff>
      <xdr:row>148</xdr:row>
      <xdr:rowOff>57150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400-000004000000}"/>
            </a:ext>
          </a:extLst>
        </xdr:cNvPr>
        <xdr:cNvSpPr/>
      </xdr:nvSpPr>
      <xdr:spPr>
        <a:xfrm>
          <a:off x="12571096" y="28893135"/>
          <a:ext cx="3429000" cy="264795"/>
        </a:xfrm>
        <a:prstGeom prst="roundRect">
          <a:avLst/>
        </a:prstGeom>
        <a:solidFill>
          <a:schemeClr val="bg1">
            <a:lumMod val="95000"/>
          </a:schemeClr>
        </a:solidFill>
        <a:ln w="38100">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4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4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4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4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4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105</xdr:row>
      <xdr:rowOff>76200</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6728460" y="11938634"/>
          <a:ext cx="9220200" cy="938974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l" rtl="1"/>
          <a:endParaRPr lang="he-IL" sz="1100" b="0" baseline="0">
            <a:latin typeface="Guttman Mantova" panose="02010401010101010101" pitchFamily="2" charset="-79"/>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 ובזכות המעשר שישראל נותנים, ...דוחה הקליפה, בסוד השם יר"ת ובסוד חמש עשר מאות ומ' רקיעין המשפיעין ברכה להנותן בסודו המרומז בו, ור"ל מספר רקיעין כמנין עש"ר תעש"ר שהם תתתש"מ.</a:t>
          </a:r>
          <a:endParaRPr kumimoji="0" lang="en-US"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ספר קרניים   [להמקובל האלקי רבי אהרן מקרדיניאה ז"ל מראשוני המקובלים]</a:t>
          </a:r>
          <a:endParaRPr kumimoji="0" lang="en-US"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endPar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ידוע תדע שגדול זכות המעשר כי דוחה כל הקליפות, ואם באתי להביא כאן כל סוד זכות המעשר יהיה קטנה היריעה מהכיל, כי סודו גדול ונורא...</a:t>
          </a:r>
          <a:endParaRPr kumimoji="0" lang="en-US"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המקובל רבי שמשון מאוסטרפולי זצ"ל בפירושו "דן ידין" על ספר קרניים הנ"ל </a:t>
          </a:r>
          <a:endParaRPr kumimoji="0" lang="en-US"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endPar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...אין ספק שלהיות ענין הפרשת מעשר מהממון דבר גדול מאוד, ... צריך בתחילה, כדי שיהיה מותר לנסות השי"ת בו ושיזכה בזה למעלת העושר, שיעשה חשבון מכל אשר יש לו גם מהקרן, ומכל עשרה יפריש אחד לא פחות ולא יותר, ואם ישאר איזה מותר שאינו מגיע לחשבון עשרה, יניחנו בכיס לבדו ולא יערבנו עם השאר... והוא יתברך יתן הטוב ויריק ברכה עד בלי די אל שדי. ועל אחרים נאמר "אולת אדם תסלף דרכו ועל ה' יזעף לבו" ויזהר שלא יפחות מהעשירית וגם לא יוסיף כי כל המוסיף גורע כי למעשר סוד ויסוד. </a:t>
          </a: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תשובת הבית יוסף "אבקת רוכל" סימן ג'. [יש מייחסים אותה לגדולים אחרים]</a:t>
          </a: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 </a:t>
          </a:r>
          <a:endParaRPr kumimoji="0" lang="en-US"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ועיין באהבת חסד שגם הנותן יותר ממעשר או חומש ראוי שיפריש מעשר בצמצום לא פחות ולא יותר כי כתבו שתת"ש רקיעין נזונין בזכות מעשר, והיותר יתן בתורת צדקה בעלמא וכן כתב בכנסת הגדולה.</a:t>
          </a:r>
        </a:p>
        <a:p>
          <a:pPr marL="0" marR="0" lvl="0" indent="0" algn="r"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ועיין ב"כתר ראש" להגר"ח מולוזין סימן קנ"ג שכתב בשם הגר"א "השומר מעשר מובטח שלא יבוא לידי היזק, והשומר חומש מובטח שיתעשר. וכן הזהיר מרן החזון איש ליתן מעשר כספים.</a:t>
          </a:r>
        </a:p>
        <a:p>
          <a:pPr marL="0" marR="0" lvl="0" indent="0" algn="l" defTabSz="914400" rtl="1" eaLnBrk="1" fontAlgn="auto" latinLnBrk="0" hangingPunct="1">
            <a:lnSpc>
              <a:spcPct val="100000"/>
            </a:lnSpc>
            <a:spcBef>
              <a:spcPts val="0"/>
            </a:spcBef>
            <a:spcAft>
              <a:spcPts val="0"/>
            </a:spcAft>
            <a:buClrTx/>
            <a:buSzTx/>
            <a:buFontTx/>
            <a:buNone/>
            <a:tabLst/>
            <a:defRPr/>
          </a:pP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דרך אמונה למרן הגר"ח קנייבסקי זצ"ל [הלכות מתנ"ע פרק ז' סוף ס"ק כ"ז, ובציון ההלכה שם ס"ק ע"ג]</a:t>
          </a:r>
        </a:p>
        <a:p>
          <a:pPr marL="0" marR="0" lvl="0" indent="0" algn="l"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הצדיק רבי כלפון הכהן מהעיר ג'רבא היה מדבר תמיד בשבח מצות מעשר כספים ובכל הזדמנות היה מעורר על כך. מרגלא בפומיה: אם כל הקהל היו מקיימים מצות מעשר כספים, לא היו עניים וכולם היו חיים ברווח ולא בצמצום. הוא פירסם והפיץ מאמרים וחוברות אודות מצוה זו. הוא היה גם מספר על חלומות שראה, שגילו לו משמים את גודל חשיבות הפרשת מעשר. מובן שהיה גם נאה מקיים אלא שהקפיד להפריש צדקה בצנעה ששום אדם לא ידע על כך, רק לאחר פטירתו נודע עד כמה מסר נפשו  בענין זה.</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מלבד המעמסה הכבירה שהטילה על עצמה מרת שרה שנירר ע"ה בייסוד רשת בתי ספר וסמינרים "בית יעקב" בפולין, לא משכה ידיה מפעולות חסד בקנה מדה ענק. היתה עובדת בלילות בחריצות מופלאה למען חולים ונזקקים ובכתיבת מכתבי חיזוק לתלמידותיה הרבות. מדי לילה, בטרם שכבה לישון היתה עורכת דין וחשבון על כל המעשים שעשתה במשך אותו יום.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תלמידה שגדלה בביתה מספרת: פעם, כשעתיים לאחר חצות הליל, ושרה יושבת ליד השולחן שקועה בהרהורים ובעשיית חשבון הנפש, הפצרתי בה שתלך כבר לישון. לאחר הפצרות נענתה ואמרה: "כיצד אוכל ללכת לישון, אחרי אשר כל היום לא עשיתי שום חסד עם יהודי, כיצד תעלה נשמתי לפני בית דין של מעלה בידים ריקניות?! נאנחה עמוקות. עניתי לה: "יש לך הזדמנות עכשיו לעשות חסד עם ציבור גדול, לכל תלמידותיך, לכי לישון כדי שתוכלי ללמד מחר במח צלול... "החיית את נפשי" קראה מרת שנירר ומיד החלה קריאת שמע שעל המיטה</a:t>
          </a:r>
          <a:r>
            <a:rPr lang="he-IL" sz="105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r>
            <a:rPr lang="he-IL" sz="1050">
              <a:effectLst/>
              <a:ea typeface="Calibri" panose="020F0502020204030204" pitchFamily="34" charset="0"/>
              <a:cs typeface="+mn-cs"/>
            </a:rPr>
            <a:t> חסדי ישראל עמ' ל' בשם עולם חסד יבנה</a:t>
          </a:r>
          <a:endParaRPr lang="he-IL" sz="14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4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4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4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4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4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4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106680</xdr:colOff>
      <xdr:row>47</xdr:row>
      <xdr:rowOff>205740</xdr:rowOff>
    </xdr:from>
    <xdr:to>
      <xdr:col>27</xdr:col>
      <xdr:colOff>502920</xdr:colOff>
      <xdr:row>48</xdr:row>
      <xdr:rowOff>160020</xdr:rowOff>
    </xdr:to>
    <xdr:sp macro="" textlink="">
      <xdr:nvSpPr>
        <xdr:cNvPr id="18" name="מלבן מעוגל 17">
          <a:hlinkClick xmlns:r="http://schemas.openxmlformats.org/officeDocument/2006/relationships" r:id="rId13" tooltip="לחץ כדי לשלוח הערות ושאלות למייל המכון"/>
          <a:extLst>
            <a:ext uri="{FF2B5EF4-FFF2-40B4-BE49-F238E27FC236}">
              <a16:creationId xmlns:a16="http://schemas.microsoft.com/office/drawing/2014/main" id="{00000000-0008-0000-0400-000012000000}"/>
            </a:ext>
          </a:extLst>
        </xdr:cNvPr>
        <xdr:cNvSpPr/>
      </xdr:nvSpPr>
      <xdr:spPr>
        <a:xfrm>
          <a:off x="4137660" y="10744200"/>
          <a:ext cx="2491740" cy="327660"/>
        </a:xfrm>
        <a:prstGeom prst="roundRect">
          <a:avLst>
            <a:gd name="adj" fmla="val 28295"/>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1138505</xdr:colOff>
      <xdr:row>50</xdr:row>
      <xdr:rowOff>64770</xdr:rowOff>
    </xdr:from>
    <xdr:to>
      <xdr:col>2</xdr:col>
      <xdr:colOff>990600</xdr:colOff>
      <xdr:row>51</xdr:row>
      <xdr:rowOff>321944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400-000014000000}"/>
            </a:ext>
          </a:extLst>
        </xdr:cNvPr>
        <xdr:cNvSpPr/>
      </xdr:nvSpPr>
      <xdr:spPr>
        <a:xfrm>
          <a:off x="22219920" y="11433810"/>
          <a:ext cx="1482775" cy="379094"/>
        </a:xfrm>
        <a:prstGeom prst="roundRect">
          <a:avLst>
            <a:gd name="adj" fmla="val 2269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 התוכנה</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33421</xdr:colOff>
      <xdr:row>0</xdr:row>
      <xdr:rowOff>0</xdr:rowOff>
    </xdr:from>
    <xdr:to>
      <xdr:col>12</xdr:col>
      <xdr:colOff>12700</xdr:colOff>
      <xdr:row>184</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184602" y="0"/>
          <a:ext cx="5995069" cy="25892961"/>
        </a:xfrm>
        <a:prstGeom prst="rect">
          <a:avLst/>
        </a:prstGeom>
        <a:solidFill>
          <a:srgbClr val="F1E6B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2400" b="1"/>
            <a:t>הוראות  שימוש</a:t>
          </a:r>
        </a:p>
        <a:p>
          <a:pPr algn="r" rtl="1"/>
          <a:endParaRPr lang="he-IL" sz="1400" b="1"/>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לפניכם גירסא משודרגת ומשוכללת של תוכנת המעשר שפיתח 'מכון תורת האדם לאדם' בעיר הקודש צפת - גירסא 5.0.  מדובר ב"חוברת עבודה" </a:t>
          </a:r>
          <a:r>
            <a:rPr lang="he-IL" sz="1400" b="1">
              <a:effectLst/>
              <a:latin typeface="Times New Roman" panose="02020603050405020304" pitchFamily="18" charset="0"/>
              <a:ea typeface="Calibri" panose="020F0502020204030204" pitchFamily="34" charset="0"/>
              <a:cs typeface="+mn-cs"/>
            </a:rPr>
            <a:t>בתוכנת אקסל של אופיס </a:t>
          </a:r>
          <a:r>
            <a:rPr lang="he-IL" sz="1400">
              <a:effectLst/>
              <a:latin typeface="Times New Roman" panose="02020603050405020304" pitchFamily="18" charset="0"/>
              <a:ea typeface="Calibri" panose="020F0502020204030204" pitchFamily="34" charset="0"/>
              <a:cs typeface="+mn-cs"/>
            </a:rPr>
            <a:t>המורכבת מגליונות חודשיים. התוכנה עובדת באוטומציה מלאה  וכל הגיליונות קשורים יחד. דבר שיש בו לסייע בחישובים שונים ובניהול החשבונות.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עיקר החידוש בגירסא זאת הוא המדריך ההלכתי המרוכז העשוי לסייע מאוד למקפידים להפריש מעשרות לפי פסקיהם של פוסקי הדור. למען הנוחות, הוספנו קישוריות בכל גיליון למקומות המתאימים במדריך ההלכתי ולשאר המקומות הרלוונטיים. כל זאת לצד שיפורים רבים נוספים, כגון:</a:t>
          </a:r>
          <a:r>
            <a:rPr lang="he-IL" sz="1400" b="1" baseline="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 שילוב כל סוגי החישובים של הפרשת חומש, שיכלול שיטת החישוב של האיזור "הקבוע", הוספת אוסף דברי חיזוק להפרשת מעשר כספים ונתינת צדקה בכלל, טבלאות מיוחדות</a:t>
          </a:r>
          <a:r>
            <a:rPr lang="he-IL" sz="1400" b="1" baseline="0">
              <a:effectLst/>
              <a:latin typeface="Times New Roman" panose="02020603050405020304" pitchFamily="18" charset="0"/>
              <a:ea typeface="Calibri" panose="020F0502020204030204" pitchFamily="34" charset="0"/>
              <a:cs typeface="+mn-cs"/>
            </a:rPr>
            <a:t> להמחשה ותירגול </a:t>
          </a:r>
          <a:r>
            <a:rPr lang="he-IL" sz="1400" b="1">
              <a:effectLst/>
              <a:latin typeface="Times New Roman" panose="02020603050405020304" pitchFamily="18" charset="0"/>
              <a:ea typeface="Calibri" panose="020F0502020204030204" pitchFamily="34" charset="0"/>
              <a:cs typeface="+mn-cs"/>
            </a:rPr>
            <a:t>ועוד.</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אז איך מתחילים?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ראשית, </a:t>
          </a:r>
          <a:r>
            <a:rPr lang="he-IL" sz="1400">
              <a:effectLst/>
              <a:latin typeface="Times New Roman" panose="02020603050405020304" pitchFamily="18" charset="0"/>
              <a:ea typeface="Calibri" panose="020F0502020204030204" pitchFamily="34" charset="0"/>
              <a:cs typeface="+mn-cs"/>
            </a:rPr>
            <a:t>בכל תחילת חודש יש לבחור את הגיליון החודשי המתאים בשורת הלשוניות בתחתית המסך[במידה ולא רואים את כולם יש ללחוץ על הנקודות שבצדי הלשוניות]. </a:t>
          </a:r>
          <a:r>
            <a:rPr lang="he-IL" sz="1400" b="1">
              <a:effectLst/>
              <a:latin typeface="Times New Roman" panose="02020603050405020304" pitchFamily="18" charset="0"/>
              <a:ea typeface="Calibri" panose="020F0502020204030204" pitchFamily="34" charset="0"/>
              <a:cs typeface="+mn-cs"/>
            </a:rPr>
            <a:t>אחרי שמחליטים איך לנהל החישובים לפי תאריך עברי או לועזי, יש לבחור את התאריך המתאים בכותרת הגיליון למעלה מתוך התפריט הנפתח. </a:t>
          </a:r>
          <a:endParaRPr lang="en-US" sz="1400" b="1">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לאחר מכן </a:t>
          </a:r>
          <a:r>
            <a:rPr lang="he-IL" sz="1400">
              <a:effectLst/>
              <a:latin typeface="Times New Roman" panose="02020603050405020304" pitchFamily="18" charset="0"/>
              <a:ea typeface="Calibri" panose="020F0502020204030204" pitchFamily="34" charset="0"/>
              <a:cs typeface="+mn-cs"/>
            </a:rPr>
            <a:t>יש למלא את ההכנסות, ההוצאות והתרומות הקבועות במקומות המתאימים באזור הקבוע. כאן ממלאים  את הסכומים הקבועים כל חודש כמו משכורות, מלגות, ביטוח לאומי, שכירות, משכנתאות, קצבאות שונות וכו' כמו כן מכניסים את כל הוראות הקבע לצדקה. כל הרשום באזור זה יעבור אוטומטית לכל הגיליונות של כל החדשים הבאים.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מומלץ, למען הסדר הטוב, לרשום כאן  את ההכנסות וההוצאות הקבועות, כמו משכורות ומלגות גם כשהסכומים אינם קבועים וכך תצטרכו כל חודש רק לעדכן את הסכום. </a:t>
          </a:r>
          <a:r>
            <a:rPr lang="he-IL" sz="1400">
              <a:effectLst/>
              <a:latin typeface="Times New Roman" panose="02020603050405020304" pitchFamily="18" charset="0"/>
              <a:ea typeface="Calibri" panose="020F0502020204030204" pitchFamily="34" charset="0"/>
              <a:cs typeface="+mn-cs"/>
            </a:rPr>
            <a:t>גם העידכונים יעברו אוטומטית לכל החודשים הבאים.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האזור</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ה"קבוע" מקל במיוחד בהוראות הקבע של מטרות הצדקה השונים,  בגרסה זאת גם הוספנו חידוש מרנין וחילקנו את איזור הוראות הקבע להוראות קבועות ללא הגבלת זמן, ולהוראות מוגבלות למספר תשלומים.  באיזור הו"ק המוגבלות מכניסים את כמות התשלומים וכל חודש זה מתעדכן אוטומטית ויורד תשלום אחד עד שמתאפס והסכום נמחק לבד כדי שלא יכנס לחישובים.</a:t>
          </a:r>
          <a:r>
            <a:rPr lang="he-IL" sz="1400">
              <a:effectLst/>
              <a:latin typeface="Times New Roman" panose="02020603050405020304" pitchFamily="18" charset="0"/>
              <a:ea typeface="Calibri" panose="020F0502020204030204" pitchFamily="34" charset="0"/>
              <a:cs typeface="+mn-cs"/>
            </a:rPr>
            <a:t> </a:t>
          </a:r>
          <a:r>
            <a:rPr kumimoji="0" lang="he-IL" sz="14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mn-cs"/>
            </a:rPr>
            <a:t>[כשלא מזינים מספר ב"מספר חיובים" הוראת הקבע נחשבת כלא  מוגבלת].</a:t>
          </a:r>
        </a:p>
        <a:p>
          <a:pPr marL="0" marR="0" lvl="0" indent="0" algn="r" defTabSz="914400" rtl="1" eaLnBrk="1" fontAlgn="auto" latinLnBrk="0" hangingPunct="1">
            <a:lnSpc>
              <a:spcPct val="107000"/>
            </a:lnSpc>
            <a:spcBef>
              <a:spcPts val="0"/>
            </a:spcBef>
            <a:spcAft>
              <a:spcPts val="800"/>
            </a:spcAft>
            <a:buClrTx/>
            <a:buSzTx/>
            <a:buFontTx/>
            <a:buNone/>
            <a:tabLst/>
            <a:defRPr/>
          </a:pPr>
          <a:r>
            <a:rPr kumimoji="0" lang="he-IL" sz="1400" b="1"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mn-cs"/>
            </a:rPr>
            <a:t>טיפ:  </a:t>
          </a:r>
          <a:r>
            <a:rPr kumimoji="0" lang="he-IL" sz="14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mn-cs"/>
            </a:rPr>
            <a:t>מומלץ להחזיק בכיס או בבית דף שעליו רושמים במשך היום את התרומות, חיובים טלפוניים, הוצאות וכו' ובעת שניגשים למחשב מעתיקים לתוך התוכנה. </a:t>
          </a: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מילוי הגיליון:   </a:t>
          </a:r>
          <a:r>
            <a:rPr lang="he-IL" sz="1400">
              <a:effectLst/>
              <a:latin typeface="Times New Roman" panose="02020603050405020304" pitchFamily="18" charset="0"/>
              <a:ea typeface="Calibri" panose="020F0502020204030204" pitchFamily="34" charset="0"/>
              <a:cs typeface="+mn-cs"/>
            </a:rPr>
            <a:t>כדי להקליד סכום בוחרים את המשבצת על ידי לחיצה עליו עם הלחצן השמאלי בעכבר, מקלידים ולוחצים על אנטר או בוחרים משבצת אחרת.  רק את התאים הלבנים אפשר למלאות, התאים בעלי רקע צבעוני מתעדכנים אוטומטית והם נעולים. התאים הצבעוניים </a:t>
          </a:r>
          <a:r>
            <a:rPr lang="he-IL" sz="1400" u="sng">
              <a:effectLst/>
              <a:latin typeface="Times New Roman" panose="02020603050405020304" pitchFamily="18" charset="0"/>
              <a:ea typeface="Calibri" panose="020F0502020204030204" pitchFamily="34" charset="0"/>
              <a:cs typeface="+mn-cs"/>
            </a:rPr>
            <a:t>המסומנים ברשת</a:t>
          </a:r>
          <a:r>
            <a:rPr lang="he-IL" sz="1400">
              <a:effectLst/>
              <a:latin typeface="Times New Roman" panose="02020603050405020304" pitchFamily="18" charset="0"/>
              <a:ea typeface="Calibri" panose="020F0502020204030204" pitchFamily="34" charset="0"/>
              <a:cs typeface="+mn-cs"/>
            </a:rPr>
            <a:t> גם ממלאים, אולם יש לזכור שכל מה שמכניסים כאן עובר אוטומטית גם לחודשים הבאים ולכן בכל חודש יש לעדכן לפי הצורך. גם היתרה של המעשר של כל חודש -אם לזכות אם לחובה- עוברת אוטומטית לחודש הבא.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להשלמת ההתמצאות בתוכנה הוספנו  טבלאות מיוחדות</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כדי להמחיש ולתרגל את החישובים השונים.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בפעם הבאה שנכנסים לתוכנה יפתח הגיליון של החודש </a:t>
          </a:r>
          <a:r>
            <a:rPr lang="he-IL" sz="1400" u="sng">
              <a:effectLst/>
              <a:latin typeface="Times New Roman" panose="02020603050405020304" pitchFamily="18" charset="0"/>
              <a:ea typeface="Calibri" panose="020F0502020204030204" pitchFamily="34" charset="0"/>
              <a:cs typeface="+mn-cs"/>
            </a:rPr>
            <a:t>שעבדו</a:t>
          </a:r>
          <a:r>
            <a:rPr lang="he-IL" sz="1400">
              <a:effectLst/>
              <a:latin typeface="Times New Roman" panose="02020603050405020304" pitchFamily="18" charset="0"/>
              <a:ea typeface="Calibri" panose="020F0502020204030204" pitchFamily="34" charset="0"/>
              <a:cs typeface="+mn-cs"/>
            </a:rPr>
            <a:t> עליו בפעם האחרונה.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מדריך הלכתי:  </a:t>
          </a:r>
          <a:r>
            <a:rPr lang="he-IL" sz="1400">
              <a:effectLst/>
              <a:latin typeface="Times New Roman" panose="02020603050405020304" pitchFamily="18" charset="0"/>
              <a:ea typeface="Calibri" panose="020F0502020204030204" pitchFamily="34" charset="0"/>
              <a:cs typeface="+mn-cs"/>
            </a:rPr>
            <a:t>בגירסא זאת  [גירסא 5.0 ]  הוספנו "מדריך הלכתי" מלוקט ממקורות רבים. המדריך מקיף היטיב את הנושאים  בצורת </a:t>
          </a:r>
          <a:r>
            <a:rPr lang="he-IL" sz="1400" b="1">
              <a:effectLst/>
              <a:latin typeface="Times New Roman" panose="02020603050405020304" pitchFamily="18" charset="0"/>
              <a:ea typeface="Calibri" panose="020F0502020204030204" pitchFamily="34" charset="0"/>
              <a:cs typeface="+mn-cs"/>
            </a:rPr>
            <a:t>כללים הגיוניים מוסברים ודוגמאות </a:t>
          </a:r>
          <a:r>
            <a:rPr lang="he-IL" sz="1400">
              <a:effectLst/>
              <a:latin typeface="Times New Roman" panose="02020603050405020304" pitchFamily="18" charset="0"/>
              <a:ea typeface="Calibri" panose="020F0502020204030204" pitchFamily="34" charset="0"/>
              <a:cs typeface="+mn-cs"/>
            </a:rPr>
            <a:t>כדי שיוכל כל אחד לדון בעצמו במקרים רבים, שהרי הפרטים והמקרים בחיי יום יום אי אפשר לפרטם כי רבים הם.        </a:t>
          </a:r>
          <a:r>
            <a:rPr lang="he-IL" sz="1400" b="1">
              <a:solidFill>
                <a:srgbClr val="FF0000"/>
              </a:solidFill>
              <a:effectLst/>
              <a:latin typeface="Times New Roman" panose="02020603050405020304" pitchFamily="18" charset="0"/>
              <a:ea typeface="Calibri" panose="020F0502020204030204" pitchFamily="34" charset="0"/>
              <a:cs typeface="+mn-cs"/>
            </a:rPr>
            <a:t>הוראות נוספות תמצאו בתחתית הגיליונות.</a:t>
          </a:r>
          <a:r>
            <a:rPr lang="he-IL" sz="1400">
              <a:solidFill>
                <a:srgbClr val="FF000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a:solidFill>
              <a:srgbClr val="FF0000"/>
            </a:solidFill>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solidFill>
                <a:srgbClr val="FF0000"/>
              </a:solidFill>
              <a:effectLst/>
              <a:latin typeface="Times New Roman" panose="02020603050405020304" pitchFamily="18" charset="0"/>
              <a:ea typeface="Calibri" panose="020F0502020204030204" pitchFamily="34" charset="0"/>
              <a:cs typeface="+mn-cs"/>
            </a:rPr>
            <a:t> </a:t>
          </a:r>
          <a:r>
            <a:rPr lang="he-IL" sz="1400" b="1">
              <a:solidFill>
                <a:srgbClr val="FF0000"/>
              </a:solidFill>
              <a:effectLst/>
              <a:latin typeface="Times New Roman" panose="02020603050405020304" pitchFamily="18" charset="0"/>
              <a:ea typeface="Calibri" panose="020F0502020204030204" pitchFamily="34" charset="0"/>
              <a:cs typeface="+mn-cs"/>
            </a:rPr>
            <a:t>עמל רב הושקע בתוכנה ובמדריך ההלכתי והוספו פונקציות שונות לייעל את החישובים ולהגביר את חוויית המשתמש. המעיין בכובד ראש ימצא נחת.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ysClr val="windowText" lastClr="000000"/>
              </a:solidFill>
              <a:effectLst/>
              <a:latin typeface="Times New Roman" panose="02020603050405020304" pitchFamily="18" charset="0"/>
              <a:ea typeface="Calibri" panose="020F0502020204030204" pitchFamily="34" charset="0"/>
              <a:cs typeface="+mn-cs"/>
            </a:rPr>
            <a:t>שימו לב:  גם מי שלא נכנס לכל הפרטים המורכבים של גירסא זאת יכול ליהנות מהתכונות הבסיסיות כמו בגירסאות הקודמות.</a:t>
          </a:r>
          <a:endParaRPr lang="en-US" sz="1400">
            <a:solidFill>
              <a:sysClr val="windowText" lastClr="00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התוכנה מיועדת לשנה אחת, שימוש חוזר לשנה נוספת ישבש את החישובים.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A6A6A6"/>
              </a:solidFill>
              <a:effectLst/>
              <a:latin typeface="Times New Roman" panose="02020603050405020304" pitchFamily="18" charset="0"/>
              <a:ea typeface="Calibri" panose="020F0502020204030204" pitchFamily="34" charset="0"/>
              <a:cs typeface="+mn-cs"/>
            </a:rPr>
            <a:t>לבקשת רבים הוספנו גם כל החישובים להפרשת חומש, אולם לא הדגשנו חישובים אלו מאחר ורוב הציבור אינו מפריש חומש.</a:t>
          </a:r>
          <a:r>
            <a:rPr lang="he-IL" sz="1400">
              <a:solidFill>
                <a:srgbClr val="A6A6A6"/>
              </a:solidFill>
              <a:effectLst/>
              <a:latin typeface="Times New Roman" panose="02020603050405020304" pitchFamily="18" charset="0"/>
              <a:ea typeface="Calibri" panose="020F0502020204030204" pitchFamily="34" charset="0"/>
              <a:cs typeface="+mn-cs"/>
            </a:rPr>
            <a:t> הקלות מסויימות אנו מוצאים בהפרשת חומש שלא מצאנו במעשר. בהגדרת ההכנסות, ההוצאות וגם התרומות לחישובים אלו הקדשנו טבלה מיוחדת המשלימה את הטבלה הראשית.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solidFill>
                <a:srgbClr val="A6A6A6"/>
              </a:solidFill>
              <a:effectLst/>
              <a:latin typeface="Times New Roman" panose="02020603050405020304" pitchFamily="18" charset="0"/>
              <a:ea typeface="Calibri" panose="020F0502020204030204" pitchFamily="34" charset="0"/>
              <a:cs typeface="+mn-cs"/>
            </a:rPr>
            <a:t>מאחר ומרן הגרח"ק זצ"ל הורה ששייך גם </a:t>
          </a:r>
          <a:r>
            <a:rPr lang="he-IL" sz="1400" b="1">
              <a:solidFill>
                <a:srgbClr val="A6A6A6"/>
              </a:solidFill>
              <a:effectLst/>
              <a:latin typeface="Times New Roman" panose="02020603050405020304" pitchFamily="18" charset="0"/>
              <a:ea typeface="Calibri" panose="020F0502020204030204" pitchFamily="34" charset="0"/>
              <a:cs typeface="+mn-cs"/>
            </a:rPr>
            <a:t>הפרשה חלקית של חומש</a:t>
          </a:r>
          <a:r>
            <a:rPr lang="he-IL" sz="1400">
              <a:solidFill>
                <a:srgbClr val="A6A6A6"/>
              </a:solidFill>
              <a:effectLst/>
              <a:latin typeface="Times New Roman" panose="02020603050405020304" pitchFamily="18" charset="0"/>
              <a:ea typeface="Calibri" panose="020F0502020204030204" pitchFamily="34" charset="0"/>
              <a:cs typeface="+mn-cs"/>
            </a:rPr>
            <a:t>, דהיינו מהכנסות מסוימות בלבד, כגון הכנסות צדדיות או כסף שנכנס בקלות וכדומה,  הוספנו בכל גיליון, באזור המיועד לחישובי חומש, טבלה קטנה לצורך כך. נא לקרוא את ההוראות בהערה שם.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חשוב:   התוכנה מבוססת "אקסל" של אופיס</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במידה ולא מותקנת תוכנת "אופיס" במחשב, פתיחה ב- 'גוגל שיטס' [</a:t>
          </a:r>
          <a:r>
            <a:rPr lang="en-US" sz="1400" b="1">
              <a:effectLst/>
              <a:latin typeface="Arial" panose="020B0604020202020204" pitchFamily="34" charset="0"/>
              <a:ea typeface="Calibri" panose="020F0502020204030204" pitchFamily="34" charset="0"/>
              <a:cs typeface="Guttman Frank" panose="02010401010101010101" pitchFamily="2" charset="-79"/>
            </a:rPr>
            <a:t>GOOGLE  SHEETS </a:t>
          </a:r>
          <a:r>
            <a:rPr lang="he-IL" sz="1400" b="1">
              <a:effectLst/>
              <a:latin typeface="Times New Roman" panose="02020603050405020304" pitchFamily="18" charset="0"/>
              <a:ea typeface="Calibri" panose="020F0502020204030204" pitchFamily="34" charset="0"/>
              <a:cs typeface="+mn-cs"/>
            </a:rPr>
            <a:t>]  או תוכנה אחרת תגרום  לעיוותים.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כשמקבלים את הקובץ יש קודם  ללחוץ על "הורדה", או "שמירת קישור בשם" בתפריט הנפתח ע"י הכפתור הימני של העכבר על הקובץ, כך התוכנה תיפתח ב"אקסל" ואח"כ ללחוץ למעלה על "הפוך עריכה לזמינה".</a:t>
          </a: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ct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כיצד</a:t>
          </a:r>
          <a:r>
            <a:rPr lang="he-IL" sz="1400" b="1" baseline="0">
              <a:effectLst/>
              <a:latin typeface="Times New Roman" panose="02020603050405020304" pitchFamily="18" charset="0"/>
              <a:ea typeface="Calibri" panose="020F0502020204030204" pitchFamily="34" charset="0"/>
              <a:cs typeface="+mn-cs"/>
            </a:rPr>
            <a:t> תרכוש את התוכנה?</a:t>
          </a: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ctr" rtl="1">
            <a:lnSpc>
              <a:spcPct val="107000"/>
            </a:lnSpc>
            <a:spcAft>
              <a:spcPts val="800"/>
            </a:spcAft>
          </a:pPr>
          <a:r>
            <a:rPr lang="he-IL" sz="2000" b="1">
              <a:effectLst/>
              <a:latin typeface="Times New Roman" panose="02020603050405020304" pitchFamily="18" charset="0"/>
              <a:ea typeface="Calibri" panose="020F0502020204030204" pitchFamily="34" charset="0"/>
              <a:cs typeface="+mn-cs"/>
            </a:rPr>
            <a:t>רכישת  התוכנה</a:t>
          </a:r>
          <a:endParaRPr lang="en-US" sz="2000" b="1">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עקרונית מופצת התוכנה במטרה להרבות צדקה וחסד בישראל. </a:t>
          </a:r>
          <a:r>
            <a:rPr lang="he-IL" sz="1400" b="1">
              <a:solidFill>
                <a:srgbClr val="FF0000"/>
              </a:solidFill>
              <a:effectLst/>
              <a:latin typeface="Times New Roman" panose="02020603050405020304" pitchFamily="18" charset="0"/>
              <a:ea typeface="Calibri" panose="020F0502020204030204" pitchFamily="34" charset="0"/>
              <a:cs typeface="+mn-cs"/>
            </a:rPr>
            <a:t>אולם לרגל ריבוי הוצאות הפיתוח וההפצה אנו נאלצים לבקש השתתפות סמלית</a:t>
          </a:r>
          <a:r>
            <a:rPr lang="he-IL" sz="1400" b="1" baseline="0">
              <a:solidFill>
                <a:srgbClr val="FF0000"/>
              </a:solidFill>
              <a:effectLst/>
              <a:latin typeface="Times New Roman" panose="02020603050405020304" pitchFamily="18" charset="0"/>
              <a:ea typeface="Calibri" panose="020F0502020204030204" pitchFamily="34" charset="0"/>
              <a:cs typeface="+mn-cs"/>
            </a:rPr>
            <a:t> בסך</a:t>
          </a:r>
          <a:r>
            <a:rPr lang="he-IL" sz="1400" b="1">
              <a:solidFill>
                <a:srgbClr val="FF0000"/>
              </a:solidFill>
              <a:effectLst/>
              <a:latin typeface="Times New Roman" panose="02020603050405020304" pitchFamily="18" charset="0"/>
              <a:ea typeface="Calibri" panose="020F0502020204030204" pitchFamily="34" charset="0"/>
              <a:cs typeface="+mn-cs"/>
            </a:rPr>
            <a:t>  68 ₪  בלבד. </a:t>
          </a:r>
          <a:r>
            <a:rPr lang="he-IL" sz="1400" b="1">
              <a:effectLst/>
              <a:latin typeface="Times New Roman" panose="02020603050405020304" pitchFamily="18" charset="0"/>
              <a:ea typeface="Calibri" panose="020F0502020204030204" pitchFamily="34" charset="0"/>
              <a:cs typeface="+mn-cs"/>
            </a:rPr>
            <a:t>כשמקבלים את התוכנה יש לבדוק אם היא מתאימה לצרכים</a:t>
          </a:r>
          <a:r>
            <a:rPr lang="en-US" sz="1400" b="1">
              <a:effectLst/>
              <a:latin typeface="Times New Roman" panose="02020603050405020304" pitchFamily="18" charset="0"/>
              <a:ea typeface="Calibri" panose="020F0502020204030204" pitchFamily="34" charset="0"/>
              <a:cs typeface="+mn-cs"/>
            </a:rPr>
            <a:t> </a:t>
          </a:r>
          <a:r>
            <a:rPr lang="he-IL" sz="1400" b="1" baseline="0">
              <a:effectLst/>
              <a:latin typeface="Times New Roman" panose="02020603050405020304" pitchFamily="18" charset="0"/>
              <a:ea typeface="Calibri" panose="020F0502020204030204" pitchFamily="34" charset="0"/>
              <a:cs typeface="+mn-cs"/>
            </a:rPr>
            <a:t> ולהתרשם מהשיכלול שבה</a:t>
          </a:r>
          <a:r>
            <a:rPr lang="he-IL" sz="1400" b="1">
              <a:effectLst/>
              <a:latin typeface="Times New Roman" panose="02020603050405020304" pitchFamily="18" charset="0"/>
              <a:ea typeface="Calibri" panose="020F0502020204030204" pitchFamily="34" charset="0"/>
              <a:cs typeface="+mn-cs"/>
            </a:rPr>
            <a:t>,</a:t>
          </a:r>
          <a:r>
            <a:rPr lang="he-IL" sz="1400" b="1" baseline="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במדה ומחליטים לרכוש, יש לשלם </a:t>
          </a:r>
          <a:r>
            <a:rPr lang="he-IL" sz="1400" b="1" u="dbl">
              <a:effectLst/>
              <a:latin typeface="Times New Roman" panose="02020603050405020304" pitchFamily="18" charset="0"/>
              <a:ea typeface="Calibri" panose="020F0502020204030204" pitchFamily="34" charset="0"/>
              <a:cs typeface="+mn-cs"/>
            </a:rPr>
            <a:t>לפני</a:t>
          </a:r>
          <a:r>
            <a:rPr lang="he-IL" sz="1400" b="1">
              <a:effectLst/>
              <a:latin typeface="Times New Roman" panose="02020603050405020304" pitchFamily="18" charset="0"/>
              <a:ea typeface="Calibri" panose="020F0502020204030204" pitchFamily="34" charset="0"/>
              <a:cs typeface="+mn-cs"/>
            </a:rPr>
            <a:t> תחילת השימוש. </a:t>
          </a:r>
          <a:endParaRPr lang="en-US"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0">
              <a:effectLst/>
              <a:latin typeface="Times New Roman" panose="02020603050405020304" pitchFamily="18" charset="0"/>
              <a:ea typeface="Calibri" panose="020F0502020204030204" pitchFamily="34" charset="0"/>
              <a:cs typeface="+mn-cs"/>
            </a:rPr>
            <a:t>הדרכים להעביר את התשלום  ב"נדרים</a:t>
          </a:r>
          <a:r>
            <a:rPr lang="he-IL" sz="1400" b="0" baseline="0">
              <a:effectLst/>
              <a:latin typeface="Times New Roman" panose="02020603050405020304" pitchFamily="18" charset="0"/>
              <a:ea typeface="Calibri" panose="020F0502020204030204" pitchFamily="34" charset="0"/>
              <a:cs typeface="+mn-cs"/>
            </a:rPr>
            <a:t> פלוס" באשראי, בצורה מאובטחת</a:t>
          </a:r>
          <a:r>
            <a:rPr lang="he-IL" sz="1400" b="0">
              <a:effectLst/>
              <a:latin typeface="Times New Roman" panose="02020603050405020304" pitchFamily="18" charset="0"/>
              <a:ea typeface="Calibri" panose="020F0502020204030204" pitchFamily="34" charset="0"/>
              <a:cs typeface="+mn-cs"/>
            </a:rPr>
            <a:t>: </a:t>
          </a: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א.  </a:t>
          </a:r>
          <a:r>
            <a:rPr lang="he-IL" sz="1400">
              <a:effectLst/>
              <a:latin typeface="Times New Roman" panose="02020603050405020304" pitchFamily="18" charset="0"/>
              <a:ea typeface="Calibri" panose="020F0502020204030204" pitchFamily="34" charset="0"/>
              <a:cs typeface="+mn-cs"/>
            </a:rPr>
            <a:t>עמדות נדרים פלוס בבתי כנסת שלוחה 8309,  או בחיפוש "תוכנת מעשר" או "תורת האדם"</a:t>
          </a: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ב.   </a:t>
          </a:r>
          <a:r>
            <a:rPr lang="he-IL" sz="1400" b="0">
              <a:effectLst/>
              <a:latin typeface="Times New Roman" panose="02020603050405020304" pitchFamily="18" charset="0"/>
              <a:ea typeface="Calibri" panose="020F0502020204030204" pitchFamily="34" charset="0"/>
              <a:cs typeface="+mn-cs"/>
            </a:rPr>
            <a:t>"נדרים פון" במספר טלפון</a:t>
          </a:r>
          <a:r>
            <a:rPr lang="en-US" sz="1400" b="0">
              <a:effectLst/>
              <a:latin typeface="Times New Roman" panose="02020603050405020304" pitchFamily="18" charset="0"/>
              <a:ea typeface="Calibri" panose="020F0502020204030204" pitchFamily="34" charset="0"/>
              <a:cs typeface="+mn-cs"/>
            </a:rPr>
            <a:t> </a:t>
          </a:r>
          <a:r>
            <a:rPr lang="he-IL" sz="1400" b="0">
              <a:effectLst/>
              <a:latin typeface="Times New Roman" panose="02020603050405020304" pitchFamily="18" charset="0"/>
              <a:ea typeface="Calibri" panose="020F0502020204030204" pitchFamily="34" charset="0"/>
              <a:cs typeface="+mn-cs"/>
            </a:rPr>
            <a:t>ישיר</a:t>
          </a:r>
          <a:r>
            <a:rPr lang="he-IL" sz="1400" b="0" baseline="0">
              <a:effectLst/>
              <a:latin typeface="Times New Roman" panose="02020603050405020304" pitchFamily="18" charset="0"/>
              <a:ea typeface="Calibri" panose="020F0502020204030204" pitchFamily="34" charset="0"/>
              <a:cs typeface="+mn-cs"/>
            </a:rPr>
            <a:t> </a:t>
          </a:r>
          <a:r>
            <a:rPr lang="he-IL" sz="1400" b="0">
              <a:effectLst/>
              <a:latin typeface="Times New Roman" panose="02020603050405020304" pitchFamily="18" charset="0"/>
              <a:ea typeface="Calibri" panose="020F0502020204030204" pitchFamily="34" charset="0"/>
              <a:cs typeface="+mn-cs"/>
            </a:rPr>
            <a:t> </a:t>
          </a:r>
          <a:r>
            <a:rPr lang="en-US" sz="1400" b="0">
              <a:effectLst/>
              <a:latin typeface="Times New Roman" panose="02020603050405020304" pitchFamily="18" charset="0"/>
              <a:ea typeface="Calibri" panose="020F0502020204030204" pitchFamily="34" charset="0"/>
              <a:cs typeface="+mn-cs"/>
            </a:rPr>
            <a:t>0799-6969-09</a:t>
          </a:r>
          <a:r>
            <a:rPr lang="he-IL" sz="1400" b="0">
              <a:effectLst/>
              <a:latin typeface="Times New Roman" panose="02020603050405020304" pitchFamily="18" charset="0"/>
              <a:ea typeface="Calibri" panose="020F0502020204030204" pitchFamily="34" charset="0"/>
              <a:cs typeface="+mn-cs"/>
            </a:rPr>
            <a:t>  </a:t>
          </a:r>
          <a:endParaRPr lang="en-US" sz="1400" b="0">
            <a:effectLst/>
            <a:latin typeface="Times New Roman" panose="02020603050405020304" pitchFamily="18" charset="0"/>
            <a:ea typeface="Calibri" panose="020F0502020204030204" pitchFamily="34" charset="0"/>
            <a:cs typeface="+mn-cs"/>
          </a:endParaRPr>
        </a:p>
        <a:p>
          <a:pPr algn="l"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ג.   </a:t>
          </a:r>
          <a:r>
            <a:rPr lang="he-IL" sz="1400" b="0">
              <a:solidFill>
                <a:schemeClr val="dk1"/>
              </a:solidFill>
              <a:effectLst/>
              <a:latin typeface="Times New Roman" panose="02020603050405020304" pitchFamily="18" charset="0"/>
              <a:ea typeface="Calibri" panose="020F0502020204030204" pitchFamily="34" charset="0"/>
              <a:cs typeface="+mn-cs"/>
            </a:rPr>
            <a:t>דרך הקישור לאתר:</a:t>
          </a:r>
          <a:r>
            <a:rPr lang="en-US" sz="1400" b="0">
              <a:solidFill>
                <a:schemeClr val="dk1"/>
              </a:solidFill>
              <a:effectLst/>
              <a:latin typeface="Times New Roman" panose="02020603050405020304" pitchFamily="18" charset="0"/>
              <a:ea typeface="Calibri" panose="020F0502020204030204" pitchFamily="34" charset="0"/>
              <a:cs typeface="+mn-cs"/>
            </a:rPr>
            <a:t>   </a:t>
          </a:r>
          <a:endParaRPr lang="he-IL" sz="1400" b="0">
            <a:solidFill>
              <a:schemeClr val="dk1"/>
            </a:solidFill>
            <a:effectLst/>
            <a:latin typeface="Times New Roman" panose="02020603050405020304" pitchFamily="18" charset="0"/>
            <a:ea typeface="Calibri" panose="020F0502020204030204" pitchFamily="34" charset="0"/>
            <a:cs typeface="+mn-cs"/>
          </a:endParaRPr>
        </a:p>
        <a:p>
          <a:pPr algn="l"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l"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כתובת מייל לרכישה חוזרת</a:t>
          </a:r>
          <a:r>
            <a:rPr lang="he-IL" sz="1100">
              <a:effectLst/>
              <a:latin typeface="Times New Roman" panose="02020603050405020304" pitchFamily="18" charset="0"/>
              <a:ea typeface="Calibri" panose="020F0502020204030204" pitchFamily="34" charset="0"/>
              <a:cs typeface="+mn-cs"/>
            </a:rPr>
            <a:t>: </a:t>
          </a:r>
          <a:r>
            <a:rPr lang="en-US" sz="1100">
              <a:effectLst/>
              <a:latin typeface="Arial" panose="020B0604020202020204" pitchFamily="34" charset="0"/>
              <a:ea typeface="Calibri" panose="020F0502020204030204" pitchFamily="34" charset="0"/>
              <a:cs typeface="Guttman Frank" panose="02010401010101010101" pitchFamily="2" charset="-79"/>
            </a:rPr>
            <a:t>  </a:t>
          </a:r>
          <a:r>
            <a:rPr lang="en-US" sz="1000" b="1">
              <a:effectLst/>
              <a:latin typeface="Arial" panose="020B0604020202020204" pitchFamily="34" charset="0"/>
              <a:ea typeface="Calibri" panose="020F0502020204030204" pitchFamily="34" charset="0"/>
              <a:cs typeface="Guttman Frank" panose="02010401010101010101" pitchFamily="2" charset="-79"/>
            </a:rPr>
            <a:t>TORAT.MAASER@GMAIL.COM</a:t>
          </a:r>
        </a:p>
        <a:p>
          <a:pPr algn="l"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בעת הזמנה חובה לכלול</a:t>
          </a:r>
          <a:r>
            <a:rPr lang="he-IL" sz="1400" b="1" baseline="0">
              <a:solidFill>
                <a:srgbClr val="FF0000"/>
              </a:solidFill>
              <a:effectLst/>
              <a:latin typeface="Times New Roman" panose="02020603050405020304" pitchFamily="18" charset="0"/>
              <a:ea typeface="Calibri" panose="020F0502020204030204" pitchFamily="34" charset="0"/>
              <a:cs typeface="+mn-cs"/>
            </a:rPr>
            <a:t> </a:t>
          </a:r>
          <a:r>
            <a:rPr lang="he-IL" sz="1400" b="1">
              <a:solidFill>
                <a:srgbClr val="FF0000"/>
              </a:solidFill>
              <a:effectLst/>
              <a:latin typeface="Times New Roman" panose="02020603050405020304" pitchFamily="18" charset="0"/>
              <a:ea typeface="Calibri" panose="020F0502020204030204" pitchFamily="34" charset="0"/>
              <a:cs typeface="+mn-cs"/>
            </a:rPr>
            <a:t>בשורת הנושא את המילה: </a:t>
          </a:r>
          <a:r>
            <a:rPr lang="he-IL" sz="1400" b="1">
              <a:solidFill>
                <a:sysClr val="windowText" lastClr="000000"/>
              </a:solidFill>
              <a:effectLst/>
              <a:latin typeface="Times New Roman" panose="02020603050405020304" pitchFamily="18" charset="0"/>
              <a:ea typeface="Calibri" panose="020F0502020204030204" pitchFamily="34" charset="0"/>
              <a:cs typeface="+mn-cs"/>
            </a:rPr>
            <a:t> </a:t>
          </a:r>
          <a:r>
            <a:rPr lang="he-IL" sz="1400" b="1" u="none">
              <a:solidFill>
                <a:sysClr val="windowText" lastClr="000000"/>
              </a:solidFill>
              <a:effectLst/>
              <a:latin typeface="Times New Roman" panose="02020603050405020304" pitchFamily="18" charset="0"/>
              <a:ea typeface="Calibri" panose="020F0502020204030204" pitchFamily="34" charset="0"/>
              <a:cs typeface="+mn-cs"/>
            </a:rPr>
            <a:t>מעשר</a:t>
          </a:r>
          <a:r>
            <a:rPr lang="he-IL" sz="1400" b="1">
              <a:solidFill>
                <a:sysClr val="windowText" lastClr="000000"/>
              </a:solidFill>
              <a:effectLst/>
              <a:latin typeface="Times New Roman" panose="02020603050405020304" pitchFamily="18" charset="0"/>
              <a:ea typeface="Calibri" panose="020F0502020204030204" pitchFamily="34" charset="0"/>
              <a:cs typeface="+mn-cs"/>
            </a:rPr>
            <a:t>   </a:t>
          </a:r>
          <a:r>
            <a:rPr lang="he-IL" sz="1400" b="1">
              <a:solidFill>
                <a:srgbClr val="FF0000"/>
              </a:solidFill>
              <a:effectLst/>
              <a:latin typeface="Times New Roman" panose="02020603050405020304" pitchFamily="18" charset="0"/>
              <a:ea typeface="Calibri" panose="020F0502020204030204" pitchFamily="34" charset="0"/>
              <a:cs typeface="+mn-cs"/>
            </a:rPr>
            <a:t>ובעזרת ה' היא תישלח אוטומטית</a:t>
          </a:r>
          <a:r>
            <a:rPr lang="he-IL" sz="1400" b="1" baseline="0">
              <a:solidFill>
                <a:srgbClr val="FF0000"/>
              </a:solidFill>
              <a:effectLst/>
              <a:latin typeface="Times New Roman" panose="02020603050405020304" pitchFamily="18" charset="0"/>
              <a:ea typeface="Calibri" panose="020F0502020204030204" pitchFamily="34" charset="0"/>
              <a:cs typeface="+mn-cs"/>
            </a:rPr>
            <a:t> תוך שעה.</a:t>
          </a:r>
          <a:r>
            <a:rPr lang="he-IL" sz="1400" b="1">
              <a:solidFill>
                <a:srgbClr val="FF0000"/>
              </a:solidFill>
              <a:effectLst/>
              <a:latin typeface="Times New Roman" panose="02020603050405020304" pitchFamily="18" charset="0"/>
              <a:ea typeface="Calibri" panose="020F0502020204030204" pitchFamily="34" charset="0"/>
              <a:cs typeface="+mn-cs"/>
            </a:rPr>
            <a:t>   </a:t>
          </a:r>
          <a:endParaRPr lang="en-US" sz="1400" b="1">
            <a:solidFill>
              <a:srgbClr val="FF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marL="0" marR="0" indent="0" algn="r" defTabSz="914400" rtl="1" eaLnBrk="1" fontAlgn="auto" latinLnBrk="0" hangingPunct="1">
            <a:lnSpc>
              <a:spcPct val="107000"/>
            </a:lnSpc>
            <a:spcBef>
              <a:spcPts val="0"/>
            </a:spcBef>
            <a:spcAft>
              <a:spcPts val="800"/>
            </a:spcAft>
            <a:buClrTx/>
            <a:buSzTx/>
            <a:buFontTx/>
            <a:buNone/>
            <a:tabLst/>
            <a:defRPr/>
          </a:pPr>
          <a:endParaRPr lang="he-IL" sz="1400">
            <a:effectLst/>
            <a:latin typeface="Times New Roman" panose="02020603050405020304" pitchFamily="18" charset="0"/>
            <a:ea typeface="Calibri" panose="020F0502020204030204" pitchFamily="34" charset="0"/>
            <a:cs typeface="+mn-cs"/>
          </a:endParaRPr>
        </a:p>
        <a:p>
          <a:pPr algn="ctr" rtl="1"/>
          <a:endParaRPr lang="he-IL" sz="1400" b="1">
            <a:effectLst/>
            <a:latin typeface="Times New Roman" panose="02020603050405020304" pitchFamily="18" charset="0"/>
            <a:cs typeface="+mn-cs"/>
          </a:endParaRPr>
        </a:p>
        <a:p>
          <a:pPr algn="ctr" rtl="1"/>
          <a:r>
            <a:rPr lang="he-IL" sz="1800" b="1">
              <a:effectLst/>
              <a:latin typeface="Times New Roman" panose="02020603050405020304" pitchFamily="18" charset="0"/>
              <a:cs typeface="+mn-cs"/>
            </a:rPr>
            <a:t>הערות ושאלות הלכתיות</a:t>
          </a:r>
        </a:p>
        <a:p>
          <a:pPr algn="ctr" rtl="1"/>
          <a:endParaRPr lang="he-IL" sz="1800" b="1"/>
        </a:p>
        <a:p>
          <a:pPr algn="l" rtl="1"/>
          <a:r>
            <a:rPr lang="he-IL" sz="1400" b="0"/>
            <a:t>הערות,</a:t>
          </a:r>
          <a:r>
            <a:rPr lang="he-IL" sz="1400" b="0" baseline="0"/>
            <a:t> הארות ושאלות לרבני המכון בנושא צדקה ומעשר כספים ובמצוות שבין אדם לחבירו בכלל, ניתן לשלוח למייל: </a:t>
          </a:r>
          <a:r>
            <a:rPr lang="en-US" sz="1100" b="1" i="0" baseline="0">
              <a:solidFill>
                <a:schemeClr val="dk1"/>
              </a:solidFill>
              <a:effectLst/>
              <a:latin typeface="+mn-lt"/>
              <a:ea typeface="+mn-ea"/>
              <a:cs typeface="+mn-cs"/>
            </a:rPr>
            <a:t>torat.haadam.safed@gmail.com</a:t>
          </a:r>
          <a:endParaRPr lang="he-IL" sz="1400" b="0" baseline="0"/>
        </a:p>
        <a:p>
          <a:pPr algn="l" rtl="1"/>
          <a:endParaRPr lang="he-IL" sz="1400" b="0" baseline="0"/>
        </a:p>
        <a:p>
          <a:pPr algn="ctr" rtl="1"/>
          <a:endParaRPr lang="he-IL" sz="1400" b="1" baseline="0"/>
        </a:p>
        <a:p>
          <a:pPr marL="0" marR="0" lvl="0" indent="0" algn="ctr" defTabSz="914400" rtl="1" eaLnBrk="1" fontAlgn="auto" latinLnBrk="0" hangingPunct="1">
            <a:lnSpc>
              <a:spcPct val="107000"/>
            </a:lnSpc>
            <a:spcBef>
              <a:spcPts val="0"/>
            </a:spcBef>
            <a:spcAft>
              <a:spcPts val="80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Guttman Frank" panose="02010401010101010101" pitchFamily="2" charset="-79"/>
            </a:rPr>
            <a:t> </a:t>
          </a:r>
          <a:endParaRPr kumimoji="0" lang="he-IL" sz="14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Guttman Frank" panose="02010401010101010101" pitchFamily="2" charset="-79"/>
          </a:endParaRPr>
        </a:p>
        <a:p>
          <a:pPr marL="0" marR="0" lvl="0" indent="0" algn="ctr" defTabSz="914400" rtl="1" eaLnBrk="1" fontAlgn="auto" latinLnBrk="0" hangingPunct="1">
            <a:lnSpc>
              <a:spcPct val="107000"/>
            </a:lnSpc>
            <a:spcBef>
              <a:spcPts val="0"/>
            </a:spcBef>
            <a:spcAft>
              <a:spcPts val="800"/>
            </a:spcAft>
            <a:buClrTx/>
            <a:buSzTx/>
            <a:buFontTx/>
            <a:buNone/>
            <a:tabLst/>
            <a:defRPr/>
          </a:pPr>
          <a:endParaRPr kumimoji="0" lang="he-IL" sz="14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Guttman Frank" panose="02010401010101010101" pitchFamily="2" charset="-79"/>
          </a:endParaRPr>
        </a:p>
        <a:p>
          <a:pPr marL="0" marR="0" lvl="0" indent="0" algn="ctr" defTabSz="914400" rtl="1" eaLnBrk="1" fontAlgn="auto" latinLnBrk="0" hangingPunct="1">
            <a:lnSpc>
              <a:spcPct val="107000"/>
            </a:lnSpc>
            <a:spcBef>
              <a:spcPts val="0"/>
            </a:spcBef>
            <a:spcAft>
              <a:spcPts val="800"/>
            </a:spcAft>
            <a:buClrTx/>
            <a:buSzTx/>
            <a:buFontTx/>
            <a:buNone/>
            <a:tabLst/>
            <a:defRPr/>
          </a:pPr>
          <a:endParaRPr kumimoji="0" lang="he-IL" sz="14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Guttman Frank" panose="02010401010101010101" pitchFamily="2" charset="-79"/>
          </a:endParaRPr>
        </a:p>
        <a:p>
          <a:pPr marL="0" marR="0" lvl="0" indent="0" algn="ctr" defTabSz="914400" rtl="1" eaLnBrk="1" fontAlgn="auto" latinLnBrk="0" hangingPunct="1">
            <a:lnSpc>
              <a:spcPct val="107000"/>
            </a:lnSpc>
            <a:spcBef>
              <a:spcPts val="0"/>
            </a:spcBef>
            <a:spcAft>
              <a:spcPts val="800"/>
            </a:spcAft>
            <a:buClrTx/>
            <a:buSzTx/>
            <a:buFontTx/>
            <a:buNone/>
            <a:tabLst/>
            <a:defRPr/>
          </a:pPr>
          <a:endParaRPr kumimoji="0" lang="en-US" sz="1400" b="0" i="0" u="none" strike="noStrike" kern="0" cap="none" spc="0" normalizeH="0" baseline="0" noProof="0">
            <a:ln>
              <a:noFill/>
            </a:ln>
            <a:solidFill>
              <a:prstClr val="black"/>
            </a:solidFill>
            <a:effectLst/>
            <a:uLnTx/>
            <a:uFillTx/>
            <a:latin typeface="Times New Roman" panose="02020603050405020304" pitchFamily="18" charset="0"/>
            <a:ea typeface="Calibri" panose="020F0502020204030204" pitchFamily="34" charset="0"/>
            <a:cs typeface="Guttman Frank" panose="02010401010101010101" pitchFamily="2" charset="-79"/>
          </a:endParaRPr>
        </a:p>
        <a:p>
          <a:pPr algn="ctr" rtl="1"/>
          <a:endParaRPr lang="he-IL" sz="1600" b="1"/>
        </a:p>
      </xdr:txBody>
    </xdr:sp>
    <xdr:clientData/>
  </xdr:twoCellAnchor>
  <xdr:oneCellAnchor>
    <xdr:from>
      <xdr:col>14</xdr:col>
      <xdr:colOff>8357</xdr:colOff>
      <xdr:row>34</xdr:row>
      <xdr:rowOff>16710</xdr:rowOff>
    </xdr:from>
    <xdr:ext cx="7270749" cy="1437106"/>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2051631" y="4782552"/>
          <a:ext cx="7270749" cy="1437106"/>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1" anchor="t">
          <a:noAutofit/>
        </a:bodyPr>
        <a:lstStyle/>
        <a:p>
          <a:pPr algn="r" rtl="1"/>
          <a:endParaRPr lang="he-IL" sz="1100"/>
        </a:p>
        <a:p>
          <a:pPr rtl="1"/>
          <a:r>
            <a:rPr lang="he-IL" sz="1100">
              <a:solidFill>
                <a:schemeClr val="tx1"/>
              </a:solidFill>
              <a:effectLst/>
              <a:latin typeface="+mn-lt"/>
              <a:ea typeface="+mn-ea"/>
              <a:cs typeface="+mn-cs"/>
            </a:rPr>
            <a:t> כלל חשוב בחישובי מעשר שיש לזכור: </a:t>
          </a:r>
          <a:r>
            <a:rPr lang="he-IL" sz="1100" b="1">
              <a:solidFill>
                <a:schemeClr val="tx1"/>
              </a:solidFill>
              <a:effectLst/>
              <a:latin typeface="+mn-lt"/>
              <a:ea typeface="+mn-ea"/>
              <a:cs typeface="+mn-cs"/>
            </a:rPr>
            <a:t>ההוצאות מאזנות את ההכנסות ועומדות מולן. </a:t>
          </a:r>
          <a:r>
            <a:rPr lang="he-IL" sz="1100">
              <a:solidFill>
                <a:schemeClr val="tx1"/>
              </a:solidFill>
              <a:effectLst/>
              <a:latin typeface="+mn-lt"/>
              <a:ea typeface="+mn-ea"/>
              <a:cs typeface="+mn-cs"/>
            </a:rPr>
            <a:t>כל הוצאה מורידה מההכנסה ולכן חוסכת את המעשר מסכום זה, יוצא שכל הוצאה מביאה החזר של 10% </a:t>
          </a:r>
          <a:r>
            <a:rPr lang="he-IL" sz="1100" b="1">
              <a:solidFill>
                <a:schemeClr val="tx1"/>
              </a:solidFill>
              <a:effectLst/>
              <a:latin typeface="+mn-lt"/>
              <a:ea typeface="+mn-ea"/>
              <a:cs typeface="+mn-cs"/>
            </a:rPr>
            <a:t>אבל התרומות מורידות מהסכום של חיוב המעשר </a:t>
          </a:r>
          <a:r>
            <a:rPr lang="he-IL" sz="1100">
              <a:solidFill>
                <a:schemeClr val="tx1"/>
              </a:solidFill>
              <a:effectLst/>
              <a:latin typeface="+mn-lt"/>
              <a:ea typeface="+mn-ea"/>
              <a:cs typeface="+mn-cs"/>
            </a:rPr>
            <a:t>ממילא יוצא שהתרומה מביאה החזר פי עשר כי היא עומדת מול הסכום של המעשר. [לכן גם יש לנקוט במשנה זהירות בחישובי התרומות]</a:t>
          </a:r>
        </a:p>
        <a:p>
          <a:pPr rtl="1"/>
          <a:endParaRPr lang="he-IL" sz="1100">
            <a:solidFill>
              <a:srgbClr val="FF0000"/>
            </a:solidFill>
            <a:effectLst/>
            <a:latin typeface="+mn-lt"/>
            <a:ea typeface="+mn-ea"/>
            <a:cs typeface="+mn-cs"/>
          </a:endParaRPr>
        </a:p>
        <a:p>
          <a:pPr rtl="1"/>
          <a:r>
            <a:rPr lang="he-IL" sz="1100">
              <a:solidFill>
                <a:srgbClr val="FF0000"/>
              </a:solidFill>
              <a:effectLst/>
              <a:latin typeface="+mn-lt"/>
              <a:ea typeface="+mn-ea"/>
              <a:cs typeface="+mn-cs"/>
            </a:rPr>
            <a:t>ערכנו כאן טבלה פשוטה הממחישה היטיב את החישובים הללו, מומלץ להתאמן עם הטבלה כדי להתרגל לחישובים הנכונים.</a:t>
          </a:r>
          <a:endParaRPr lang="he-IL" sz="1100">
            <a:solidFill>
              <a:srgbClr val="FF0000"/>
            </a:solidFill>
            <a:effectLst/>
          </a:endParaRPr>
        </a:p>
        <a:p>
          <a:pPr rtl="1"/>
          <a:r>
            <a:rPr lang="he-IL" sz="1100" b="1" u="none">
              <a:solidFill>
                <a:schemeClr val="tx1"/>
              </a:solidFill>
              <a:effectLst/>
              <a:latin typeface="+mn-lt"/>
              <a:ea typeface="+mn-ea"/>
              <a:cs typeface="+mn-cs"/>
            </a:rPr>
            <a:t>רק את התאים</a:t>
          </a:r>
          <a:r>
            <a:rPr lang="he-IL" sz="1100" b="1" u="none" baseline="0">
              <a:solidFill>
                <a:schemeClr val="tx1"/>
              </a:solidFill>
              <a:effectLst/>
              <a:latin typeface="+mn-lt"/>
              <a:ea typeface="+mn-ea"/>
              <a:cs typeface="+mn-cs"/>
            </a:rPr>
            <a:t> הלבנים יש למלאות, </a:t>
          </a:r>
          <a:r>
            <a:rPr lang="he-IL" sz="1100" baseline="0">
              <a:solidFill>
                <a:schemeClr val="tx1"/>
              </a:solidFill>
              <a:effectLst/>
              <a:latin typeface="+mn-lt"/>
              <a:ea typeface="+mn-ea"/>
              <a:cs typeface="+mn-cs"/>
            </a:rPr>
            <a:t>התאים הצבעוניים מתעדכנות לבד לפי החשבון. הטבלה מחולקת לשתיים, ורק צד אחד נכון כל פעם, או הצד למעלה או זה שלמטה.</a:t>
          </a:r>
          <a:endParaRPr lang="he-IL" sz="1100">
            <a:effectLst/>
          </a:endParaRPr>
        </a:p>
        <a:p>
          <a:pPr algn="r" rtl="1"/>
          <a:endParaRPr lang="he-IL" sz="1050"/>
        </a:p>
        <a:p>
          <a:pPr algn="r" rtl="1"/>
          <a:endParaRPr lang="he-IL" sz="1100"/>
        </a:p>
        <a:p>
          <a:pPr algn="r" rtl="1"/>
          <a:endParaRPr lang="he-IL" sz="1100"/>
        </a:p>
      </xdr:txBody>
    </xdr:sp>
    <xdr:clientData/>
  </xdr:oneCellAnchor>
  <xdr:twoCellAnchor>
    <xdr:from>
      <xdr:col>17</xdr:col>
      <xdr:colOff>30480</xdr:colOff>
      <xdr:row>50</xdr:row>
      <xdr:rowOff>60960</xdr:rowOff>
    </xdr:from>
    <xdr:to>
      <xdr:col>17</xdr:col>
      <xdr:colOff>632460</xdr:colOff>
      <xdr:row>50</xdr:row>
      <xdr:rowOff>60960</xdr:rowOff>
    </xdr:to>
    <xdr:cxnSp macro="">
      <xdr:nvCxnSpPr>
        <xdr:cNvPr id="4" name="מחבר חץ ישר 3">
          <a:extLst>
            <a:ext uri="{FF2B5EF4-FFF2-40B4-BE49-F238E27FC236}">
              <a16:creationId xmlns:a16="http://schemas.microsoft.com/office/drawing/2014/main" id="{00000000-0008-0000-0500-000004000000}"/>
            </a:ext>
          </a:extLst>
        </xdr:cNvPr>
        <xdr:cNvCxnSpPr/>
      </xdr:nvCxnSpPr>
      <xdr:spPr>
        <a:xfrm>
          <a:off x="10963023540" y="4434840"/>
          <a:ext cx="60198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30480</xdr:colOff>
      <xdr:row>53</xdr:row>
      <xdr:rowOff>168375</xdr:rowOff>
    </xdr:from>
    <xdr:to>
      <xdr:col>20</xdr:col>
      <xdr:colOff>626645</xdr:colOff>
      <xdr:row>53</xdr:row>
      <xdr:rowOff>175461</xdr:rowOff>
    </xdr:to>
    <xdr:cxnSp macro="">
      <xdr:nvCxnSpPr>
        <xdr:cNvPr id="5" name="מחבר חץ ישר 4">
          <a:extLst>
            <a:ext uri="{FF2B5EF4-FFF2-40B4-BE49-F238E27FC236}">
              <a16:creationId xmlns:a16="http://schemas.microsoft.com/office/drawing/2014/main" id="{00000000-0008-0000-0500-000005000000}"/>
            </a:ext>
          </a:extLst>
        </xdr:cNvPr>
        <xdr:cNvCxnSpPr/>
      </xdr:nvCxnSpPr>
      <xdr:spPr>
        <a:xfrm flipH="1">
          <a:off x="11212236776" y="10395217"/>
          <a:ext cx="596165" cy="7086"/>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xdr:colOff>
      <xdr:row>54</xdr:row>
      <xdr:rowOff>0</xdr:rowOff>
    </xdr:from>
    <xdr:to>
      <xdr:col>22</xdr:col>
      <xdr:colOff>609600</xdr:colOff>
      <xdr:row>54</xdr:row>
      <xdr:rowOff>7620</xdr:rowOff>
    </xdr:to>
    <xdr:cxnSp macro="">
      <xdr:nvCxnSpPr>
        <xdr:cNvPr id="6" name="מחבר חץ ישר 5">
          <a:extLst>
            <a:ext uri="{FF2B5EF4-FFF2-40B4-BE49-F238E27FC236}">
              <a16:creationId xmlns:a16="http://schemas.microsoft.com/office/drawing/2014/main" id="{00000000-0008-0000-0500-000006000000}"/>
            </a:ext>
          </a:extLst>
        </xdr:cNvPr>
        <xdr:cNvCxnSpPr/>
      </xdr:nvCxnSpPr>
      <xdr:spPr>
        <a:xfrm flipH="1">
          <a:off x="10959693600" y="5090160"/>
          <a:ext cx="594360" cy="762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681789</xdr:colOff>
      <xdr:row>52</xdr:row>
      <xdr:rowOff>0</xdr:rowOff>
    </xdr:from>
    <xdr:to>
      <xdr:col>24</xdr:col>
      <xdr:colOff>0</xdr:colOff>
      <xdr:row>52</xdr:row>
      <xdr:rowOff>22860</xdr:rowOff>
    </xdr:to>
    <xdr:cxnSp macro="">
      <xdr:nvCxnSpPr>
        <xdr:cNvPr id="8" name="מחבר ישר 7">
          <a:extLst>
            <a:ext uri="{FF2B5EF4-FFF2-40B4-BE49-F238E27FC236}">
              <a16:creationId xmlns:a16="http://schemas.microsoft.com/office/drawing/2014/main" id="{00000000-0008-0000-0500-000008000000}"/>
            </a:ext>
          </a:extLst>
        </xdr:cNvPr>
        <xdr:cNvCxnSpPr/>
      </xdr:nvCxnSpPr>
      <xdr:spPr>
        <a:xfrm flipH="1" flipV="1">
          <a:off x="12031579" y="7312526"/>
          <a:ext cx="7319211" cy="22860"/>
        </a:xfrm>
        <a:prstGeom prst="line">
          <a:avLst/>
        </a:prstGeom>
        <a:ln w="28575">
          <a:solidFill>
            <a:srgbClr val="FF0000"/>
          </a:solidFill>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14</xdr:col>
      <xdr:colOff>360944</xdr:colOff>
      <xdr:row>159</xdr:row>
      <xdr:rowOff>113629</xdr:rowOff>
    </xdr:from>
    <xdr:to>
      <xdr:col>14</xdr:col>
      <xdr:colOff>621626</xdr:colOff>
      <xdr:row>159</xdr:row>
      <xdr:rowOff>233948</xdr:rowOff>
    </xdr:to>
    <xdr:sp macro="" textlink="">
      <xdr:nvSpPr>
        <xdr:cNvPr id="11" name="חץ שמאלה 10">
          <a:extLst>
            <a:ext uri="{FF2B5EF4-FFF2-40B4-BE49-F238E27FC236}">
              <a16:creationId xmlns:a16="http://schemas.microsoft.com/office/drawing/2014/main" id="{00000000-0008-0000-0500-00000B000000}"/>
            </a:ext>
          </a:extLst>
        </xdr:cNvPr>
        <xdr:cNvSpPr/>
      </xdr:nvSpPr>
      <xdr:spPr>
        <a:xfrm>
          <a:off x="18709111" y="22699576"/>
          <a:ext cx="260682" cy="120319"/>
        </a:xfrm>
        <a:prstGeom prst="leftArrow">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14</xdr:col>
      <xdr:colOff>368966</xdr:colOff>
      <xdr:row>157</xdr:row>
      <xdr:rowOff>35425</xdr:rowOff>
    </xdr:from>
    <xdr:to>
      <xdr:col>14</xdr:col>
      <xdr:colOff>629648</xdr:colOff>
      <xdr:row>157</xdr:row>
      <xdr:rowOff>155744</xdr:rowOff>
    </xdr:to>
    <xdr:sp macro="" textlink="">
      <xdr:nvSpPr>
        <xdr:cNvPr id="12" name="חץ שמאלה 11">
          <a:extLst>
            <a:ext uri="{FF2B5EF4-FFF2-40B4-BE49-F238E27FC236}">
              <a16:creationId xmlns:a16="http://schemas.microsoft.com/office/drawing/2014/main" id="{00000000-0008-0000-0500-00000C000000}"/>
            </a:ext>
          </a:extLst>
        </xdr:cNvPr>
        <xdr:cNvSpPr/>
      </xdr:nvSpPr>
      <xdr:spPr>
        <a:xfrm>
          <a:off x="18988510" y="21834307"/>
          <a:ext cx="260682" cy="120319"/>
        </a:xfrm>
        <a:prstGeom prst="leftArrow">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45285</xdr:colOff>
      <xdr:row>169</xdr:row>
      <xdr:rowOff>47389</xdr:rowOff>
    </xdr:from>
    <xdr:to>
      <xdr:col>12</xdr:col>
      <xdr:colOff>1952625</xdr:colOff>
      <xdr:row>171</xdr:row>
      <xdr:rowOff>53340</xdr:rowOff>
    </xdr:to>
    <xdr:sp macro="" textlink="">
      <xdr:nvSpPr>
        <xdr:cNvPr id="7" name="מלבן מעוגל 6">
          <a:hlinkClick xmlns:r="http://schemas.openxmlformats.org/officeDocument/2006/relationships" r:id="rId1" tooltip="לחץ כאן כדי להעיר או לשלוח שאלה לרבני המכון"/>
          <a:extLst>
            <a:ext uri="{FF2B5EF4-FFF2-40B4-BE49-F238E27FC236}">
              <a16:creationId xmlns:a16="http://schemas.microsoft.com/office/drawing/2014/main" id="{00000000-0008-0000-0500-000007000000}"/>
            </a:ext>
          </a:extLst>
        </xdr:cNvPr>
        <xdr:cNvSpPr/>
      </xdr:nvSpPr>
      <xdr:spPr>
        <a:xfrm>
          <a:off x="21181695" y="25269589"/>
          <a:ext cx="1907340" cy="280271"/>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a:t>
          </a:r>
        </a:p>
      </xdr:txBody>
    </xdr:sp>
    <xdr:clientData/>
  </xdr:twoCellAnchor>
  <xdr:twoCellAnchor>
    <xdr:from>
      <xdr:col>12</xdr:col>
      <xdr:colOff>41477</xdr:colOff>
      <xdr:row>156</xdr:row>
      <xdr:rowOff>228600</xdr:rowOff>
    </xdr:from>
    <xdr:to>
      <xdr:col>12</xdr:col>
      <xdr:colOff>1100924</xdr:colOff>
      <xdr:row>156</xdr:row>
      <xdr:rowOff>441960</xdr:rowOff>
    </xdr:to>
    <xdr:sp macro="" textlink="">
      <xdr:nvSpPr>
        <xdr:cNvPr id="13" name="מלבן מעוגל 12">
          <a:hlinkClick xmlns:r="http://schemas.openxmlformats.org/officeDocument/2006/relationships" r:id="rId2"/>
          <a:extLst>
            <a:ext uri="{FF2B5EF4-FFF2-40B4-BE49-F238E27FC236}">
              <a16:creationId xmlns:a16="http://schemas.microsoft.com/office/drawing/2014/main" id="{00000000-0008-0000-0500-00000D000000}"/>
            </a:ext>
          </a:extLst>
        </xdr:cNvPr>
        <xdr:cNvSpPr/>
      </xdr:nvSpPr>
      <xdr:spPr>
        <a:xfrm>
          <a:off x="22033396" y="23241000"/>
          <a:ext cx="1059447" cy="213360"/>
        </a:xfrm>
        <a:prstGeom prst="roundRect">
          <a:avLst>
            <a:gd name="adj" fmla="val 31819"/>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F3300"/>
              </a:solidFill>
            </a:rPr>
            <a:t>רכישה</a:t>
          </a:r>
        </a:p>
      </xdr:txBody>
    </xdr:sp>
    <xdr:clientData/>
  </xdr:twoCellAnchor>
  <xdr:twoCellAnchor>
    <xdr:from>
      <xdr:col>12</xdr:col>
      <xdr:colOff>48662</xdr:colOff>
      <xdr:row>152</xdr:row>
      <xdr:rowOff>309448</xdr:rowOff>
    </xdr:from>
    <xdr:to>
      <xdr:col>12</xdr:col>
      <xdr:colOff>2139315</xdr:colOff>
      <xdr:row>154</xdr:row>
      <xdr:rowOff>71530</xdr:rowOff>
    </xdr:to>
    <xdr:sp macro="" textlink="">
      <xdr:nvSpPr>
        <xdr:cNvPr id="10" name="מלבן מעוגל 9">
          <a:hlinkClick xmlns:r="http://schemas.openxmlformats.org/officeDocument/2006/relationships" r:id="rId3"/>
          <a:extLst>
            <a:ext uri="{FF2B5EF4-FFF2-40B4-BE49-F238E27FC236}">
              <a16:creationId xmlns:a16="http://schemas.microsoft.com/office/drawing/2014/main" id="{00000000-0008-0000-0500-00000A000000}"/>
            </a:ext>
          </a:extLst>
        </xdr:cNvPr>
        <xdr:cNvSpPr/>
      </xdr:nvSpPr>
      <xdr:spPr>
        <a:xfrm>
          <a:off x="20995005" y="22407448"/>
          <a:ext cx="2090653" cy="242142"/>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לחץ כדי לעבור לאתר נדרים פלוס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0</xdr:colOff>
      <xdr:row>6</xdr:row>
      <xdr:rowOff>18675</xdr:rowOff>
    </xdr:from>
    <xdr:to>
      <xdr:col>51</xdr:col>
      <xdr:colOff>649939</xdr:colOff>
      <xdr:row>163</xdr:row>
      <xdr:rowOff>22411</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5280473" y="788146"/>
          <a:ext cx="7298762" cy="2736103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לבקשת רבים צירפנו מדריך הלכתי. הרעיון שעליו מבוסס המדריך הוא, למסור כללים על רגל אחת, מוסברים במיטב הגיון בצירוף דוגמאות והמחשות, כך שבעצם מדובר במדריך שהוא גם מעשי וגם עיוני. המתעניין רק בחלק המעשי יתרכז בכללים ופחות בהסברים העיוניים. </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למען הבהירות,</a:t>
          </a:r>
          <a:r>
            <a:rPr lang="he-IL" sz="1200" b="1">
              <a:effectLst/>
              <a:latin typeface="Times New Roman" panose="02020603050405020304" pitchFamily="18" charset="0"/>
              <a:ea typeface="Calibri" panose="020F0502020204030204" pitchFamily="34" charset="0"/>
              <a:cs typeface="+mn-cs"/>
            </a:rPr>
            <a:t> הדפסנו את הכללים בגופן מודגש, </a:t>
          </a:r>
          <a:r>
            <a:rPr lang="he-IL" sz="1200">
              <a:effectLst/>
              <a:latin typeface="Times New Roman" panose="02020603050405020304" pitchFamily="18" charset="0"/>
              <a:ea typeface="Calibri" panose="020F0502020204030204" pitchFamily="34" charset="0"/>
              <a:cs typeface="+mn-cs"/>
            </a:rPr>
            <a:t>ודברי ההסבר וההגיון שמאחורי הכללים בגופן רגיל.</a:t>
          </a:r>
          <a:r>
            <a:rPr lang="he-IL" sz="1200" b="1">
              <a:solidFill>
                <a:srgbClr val="00B0F0"/>
              </a:solidFill>
              <a:effectLst/>
              <a:latin typeface="Times New Roman" panose="02020603050405020304" pitchFamily="18" charset="0"/>
              <a:ea typeface="Calibri" panose="020F0502020204030204" pitchFamily="34" charset="0"/>
              <a:cs typeface="+mn-cs"/>
            </a:rPr>
            <a:t> </a:t>
          </a:r>
          <a:r>
            <a:rPr lang="he-IL" sz="1200" b="1">
              <a:solidFill>
                <a:srgbClr val="0070C0"/>
              </a:solidFill>
              <a:effectLst/>
              <a:latin typeface="Times New Roman" panose="02020603050405020304" pitchFamily="18" charset="0"/>
              <a:ea typeface="Calibri" panose="020F0502020204030204" pitchFamily="34" charset="0"/>
              <a:cs typeface="+mn-cs"/>
            </a:rPr>
            <a:t>הדוגמאות מודפסות בצבע כחול.</a:t>
          </a:r>
          <a:r>
            <a:rPr lang="he-IL" sz="1200" b="1">
              <a:effectLst/>
              <a:latin typeface="Times New Roman" panose="02020603050405020304" pitchFamily="18" charset="0"/>
              <a:ea typeface="Calibri" panose="020F0502020204030204" pitchFamily="34" charset="0"/>
              <a:cs typeface="+mn-cs"/>
            </a:rPr>
            <a:t> </a:t>
          </a:r>
          <a:r>
            <a:rPr lang="he-IL" sz="1200" b="1">
              <a:solidFill>
                <a:srgbClr val="FF0000"/>
              </a:solidFill>
              <a:effectLst/>
              <a:latin typeface="Times New Roman" panose="02020603050405020304" pitchFamily="18" charset="0"/>
              <a:ea typeface="Calibri" panose="020F0502020204030204" pitchFamily="34" charset="0"/>
              <a:cs typeface="+mn-cs"/>
            </a:rPr>
            <a:t>משפטים חשובים שיש לשים לב אליהם ולזכור אותם, הודגשו</a:t>
          </a:r>
          <a:r>
            <a:rPr lang="he-IL" sz="1200" b="1">
              <a:effectLst/>
              <a:latin typeface="Times New Roman" panose="02020603050405020304" pitchFamily="18" charset="0"/>
              <a:ea typeface="Calibri" panose="020F0502020204030204" pitchFamily="34" charset="0"/>
              <a:cs typeface="+mn-cs"/>
            </a:rPr>
            <a:t> </a:t>
          </a:r>
          <a:r>
            <a:rPr lang="he-IL" sz="1200" b="1">
              <a:solidFill>
                <a:srgbClr val="FF0000"/>
              </a:solidFill>
              <a:effectLst/>
              <a:latin typeface="Times New Roman" panose="02020603050405020304" pitchFamily="18" charset="0"/>
              <a:ea typeface="Calibri" panose="020F0502020204030204" pitchFamily="34" charset="0"/>
              <a:cs typeface="+mn-cs"/>
            </a:rPr>
            <a:t>באדום</a:t>
          </a:r>
          <a:r>
            <a:rPr lang="he-IL" sz="1200" b="1">
              <a:effectLst/>
              <a:latin typeface="Times New Roman" panose="02020603050405020304" pitchFamily="18" charset="0"/>
              <a:ea typeface="Calibri" panose="020F0502020204030204" pitchFamily="34" charset="0"/>
              <a:cs typeface="+mn-cs"/>
            </a:rPr>
            <a:t>.</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במסגרת מצומצמת זו אנו מביאים כעין טעימה כי אי אפשר להקיף את כל הפרטים והאופנים הרבים, וגם לא לציין את המקורות. ואידך זיל גמור, הרוצה להרחיב ידיעותיו יעיין בספרים עצמם. [דינים רבים</a:t>
          </a:r>
          <a:r>
            <a:rPr lang="he-IL" sz="1200" baseline="0">
              <a:effectLst/>
              <a:latin typeface="Times New Roman" panose="02020603050405020304" pitchFamily="18" charset="0"/>
              <a:ea typeface="Calibri" panose="020F0502020204030204" pitchFamily="34" charset="0"/>
              <a:cs typeface="+mn-cs"/>
            </a:rPr>
            <a:t> הבאנו בשם פוסקים אחרונים אף שיסודתם בהררי קודש הקדמונים].</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200" b="0">
              <a:solidFill>
                <a:srgbClr val="FF0000"/>
              </a:solidFill>
              <a:effectLst/>
              <a:latin typeface="Times New Roman" panose="02020603050405020304" pitchFamily="18" charset="0"/>
              <a:ea typeface="Calibri" panose="020F0502020204030204" pitchFamily="34" charset="0"/>
              <a:cs typeface="+mn-cs"/>
            </a:rPr>
            <a:t>ההלכות נערכו לפי הרמב"ם הלכות מתנות עניים,  טור ושולחן ערוך יורה דעה הלכות צדקה  ועל פי הכרעות הפוסקים האחרונים, בעיקר על פי פסקי הח"ח זצ"ל ב"אהבת חסד" חלק שני פרקים י"ח-י"ט, [ואורחות חסד שם,] ועל פי פסקי מרן הגר"ח קנייבסקי זצוק"ל ב"דרך אמונה" על הרמב"ם הלכות מתנות עניים,  ותשובות רבות  שאספנו, שהשיב לשואלים במשך השנים. </a:t>
          </a:r>
        </a:p>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כמו כן ליקטנו מהספרים החשובים המבוססים כל כולם על דיני מעשר כספים וצדקה. הלא הם, הספר היסודי "מעשר כספים", ובמיוחד ספר "באורח צדקה", השתמשנו גם באוסף של תשובות מפוסקי דורנו המצוי בו, חן חן למחבר הרב הגאון ר' יחזקאל פיינהנדלר שליט"א על רשותו האדיבה. כמו כן הספר הנחמד "יד מלכים" למחבר הרב הגאון ר' דוד זויברמן שליט"א יישר כח על הרשות הכללית שהעניק לצטט מספרו ומאוסף העצום של תשובות מפוסקי דורנו שאסף. מספר "צדקה ומרפא" להרב הגאון ר'  יצחק אסוויד שליטא לקטנו</a:t>
          </a:r>
          <a:r>
            <a:rPr lang="he-IL" sz="1200" baseline="0">
              <a:effectLst/>
              <a:latin typeface="Times New Roman" panose="02020603050405020304" pitchFamily="18" charset="0"/>
              <a:ea typeface="Calibri" panose="020F0502020204030204" pitchFamily="34" charset="0"/>
              <a:cs typeface="+mn-cs"/>
            </a:rPr>
            <a:t> סיפורים יפים</a:t>
          </a:r>
          <a:r>
            <a:rPr lang="he-IL" sz="1200">
              <a:effectLst/>
              <a:latin typeface="Times New Roman" panose="02020603050405020304" pitchFamily="18" charset="0"/>
              <a:ea typeface="Calibri" panose="020F0502020204030204" pitchFamily="34" charset="0"/>
              <a:cs typeface="+mn-cs"/>
            </a:rPr>
            <a:t>, וכן מהספר "חסדי ישראל" להרב לוגאסי שליט"א, ועוד ספרים חשובים נוספים.</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 </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 </a:t>
          </a:r>
          <a:endParaRPr lang="en-US" sz="12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כמעט כל הפוסקים בדעה שמעשר כספים הוא לכל היותר מדרבנן, ולפי פוסקים רבים אינו אלא מנהג טוב ועתיק עוד מימי האבות הקדושים.</a:t>
          </a:r>
          <a:r>
            <a:rPr lang="he-IL" sz="1400">
              <a:effectLst/>
              <a:latin typeface="Times New Roman" panose="02020603050405020304" pitchFamily="18" charset="0"/>
              <a:ea typeface="Calibri" panose="020F0502020204030204" pitchFamily="34" charset="0"/>
              <a:cs typeface="+mn-cs"/>
            </a:rPr>
            <a:t> אצל אברהם אבינו כתוב "ויתן לו -למלכי צדק- מעשר מכל. ואצל יעקב אבינו "וכל אשר תתן לי עשר אעשרנו לך". מפשטות הפסוקים מוכח שמדובר במעשר כספים. גם יצחק אבינו, אומרים חז"ל, הפריש מעשר. מאחר והפרשת מעשר אינה חיוב גמור, מלמדים זכות על רבים מאחינו בני ישראל שלא מקפידים לחשב מעשר כספים.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אולם, יסוד מוסכם הוא שנתינת מעשר לצדקה היא סגולה נפלאה לפרנסה בשפע ובכבוד. הדבר מרומז בתורה, מבואר בחז"ל במקומות שונים בש"ס ובמדרשים, ובמיוחד מפורש בנביאים: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Guttman Frank" panose="02010401010101010101" pitchFamily="2" charset="-79"/>
            </a:rPr>
            <a:t>"הָבִ֨יאוּ אֶת־כָּל־הַֽמַּעֲשֵׂ֜ר אֶל־בֵּ֣ית הָאוֹצָ֗ר וִיהִ֥י טֶ֙רֶף֙ בְּבֵיתִ֔י וּבְחָנ֤וּנִי נָא֙ בָּזֹ֔את אָמַ֖ר יְדֹוָ֣ד צְבָא֑וֹת אִם־לֹ֧א אֶפְתַּ֣ח לָכֶ֗ם אֵ֚ת אֲרֻבּ֣וֹת הַשָּׁמַ֔יִם וַהֲרִיקֹתִ֥י לָכֶ֛ם בְּרָכָ֖ה עַד־בְּלִי־דָֽי:</a:t>
          </a:r>
          <a:r>
            <a:rPr lang="he-IL" sz="1400">
              <a:effectLst/>
              <a:latin typeface="Times New Roman" panose="02020603050405020304" pitchFamily="18" charset="0"/>
              <a:ea typeface="Calibri" panose="020F0502020204030204" pitchFamily="34" charset="0"/>
              <a:cs typeface="Guttman Frank" panose="02010401010101010101" pitchFamily="2" charset="-79"/>
            </a:rPr>
            <a:t>    [מלאכי פרק ג', י']</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על סמך זה נפסק בשו"ע [יור"ד סימן רמ"ז סעיף ד'] שאף שאסור לנסות את ה', במעשר מותר לנסות. דהיינו ליתן כדי שיקבל את השפע ויצפה לראות אם ה' באמת ישפיע שפע עד בלי די... [וראה באהבת חסד פי"ח סעיף א'] ולכן גם הנותן במפורש כדי לזכות לברכה </a:t>
          </a:r>
          <a:r>
            <a:rPr lang="he-IL" sz="1400" u="sng">
              <a:effectLst/>
              <a:latin typeface="Times New Roman" panose="02020603050405020304" pitchFamily="18" charset="0"/>
              <a:ea typeface="Calibri" panose="020F0502020204030204" pitchFamily="34" charset="0"/>
              <a:cs typeface="+mn-cs"/>
            </a:rPr>
            <a:t>בנוסף על הכוונה לשם מצות צדקה</a:t>
          </a:r>
          <a:r>
            <a:rPr lang="he-IL" sz="1400">
              <a:effectLst/>
              <a:latin typeface="Times New Roman" panose="02020603050405020304" pitchFamily="18" charset="0"/>
              <a:ea typeface="Calibri" panose="020F0502020204030204" pitchFamily="34" charset="0"/>
              <a:cs typeface="+mn-cs"/>
            </a:rPr>
            <a:t>, זוכה לברכה.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שאלו את מרן הגרח"ק זצ"ל, מי שלא עישר עד היום וצבר "חובות" למעשר אבל רוצה מעתה להתחיל להקפיד על הפרשת מעשר כספים, האם יזכה לברכה המובטחת? ענה, שוודאי יזכה לברכה מכאן ואילך אם מתחיל לעשר כראוי.</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הפוסקים וכן המקובלים מדגישים שכדאי לחשב את המעשר בדקדוק ולא לעשר באומד.</a:t>
          </a:r>
          <a:r>
            <a:rPr lang="he-IL" sz="1400">
              <a:solidFill>
                <a:srgbClr val="FF0000"/>
              </a:solidFill>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ואח"כ אפשר להוסיף כמה שרוצים. כתב הח"ח שראוי להתנות בתחילת ההנהגה להפריש מעשר שעשירית מהצדקה שנותנים יהיה למעשר והמותר לחומש ואם יתרום עוד ייחשב לצדקה. [חישוב זה מובלט בתוכנה כשכל סכום העודף על המעשר או על החומש ונחשב לזכות מסומן בצבע אחר] </a:t>
          </a:r>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מאחר ונתבאר שלדעת רוב הפוסקים הפרשת מעשר כספים אינה יותר ממנהג טוב ועתיק מימי האבות הקדושים, </a:t>
          </a:r>
          <a:r>
            <a:rPr lang="he-IL" sz="1400" b="1">
              <a:effectLst/>
              <a:latin typeface="Times New Roman" panose="02020603050405020304" pitchFamily="18" charset="0"/>
              <a:ea typeface="Calibri" panose="020F0502020204030204" pitchFamily="34" charset="0"/>
              <a:cs typeface="+mn-cs"/>
            </a:rPr>
            <a:t>אין בהלכה כללים ברורים בכל הנוגע למעשר זה, אלא הפוסקים קבעו הכללים לפי שיקול הדעת</a:t>
          </a:r>
          <a:r>
            <a:rPr lang="he-IL" sz="1400">
              <a:effectLst/>
              <a:latin typeface="Times New Roman" panose="02020603050405020304" pitchFamily="18" charset="0"/>
              <a:ea typeface="Calibri" panose="020F0502020204030204" pitchFamily="34" charset="0"/>
              <a:cs typeface="+mn-cs"/>
            </a:rPr>
            <a:t>. ומאחר ש"כשם שאין פרצופיהם של הבריות שוות כך אין דעותיהם שוות" אנו מוצאים חילוקי דעות קיצוניים לגבי הרבה מהפרטים, החל משיעורי החיוב דרך סוגי ההוצאות המוכרות ועד לאופי התרומות הנחשבות למעשר.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אנו מוצאים דרגות שונות זו למעלה מזו שהוזכרו בפוסקים שונים, החל מהדרגה המינימלית שמנכים מההכנסות את הוצאות המחיה החיוניים כגון דיור, מזון, ביגוד, חשמל וכו' ורק את הנשאר, אם נשאר, מעשרים.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ועד לדרגה הכי גבוהה אלו שמעשרים גם את שווי הדירה שקיבלו וכל הרהיטים והכלים גם אלו שאינם קיימים כבר. וכן מעשרים כל המתנות שמקבלים, וכל מה שאוכלים מחוץ לבית החל מסעודה שלימה ועד כיבוד קל שמכבדים אותם. מעשרים מה שמרוויחים מהנחות מיוחדת במכירות, וטובות שמקבלים מאנשים שהיו מוכנים לשלם על זה כסף, מעשרים את שווי האבדות או הגניבות שהוחזרו אליהם לאחר שהתייאשו וכו' וכו'.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אלו מנכים רק הוצאות ולא נזקים, אפילו לא של העסק, כל שכן נזקים שאינם של העסק אלא בחפצי הבית. ולגבי סוג התרומות המוכרות, מפרישים רק לעניים ולא לשום דבר מצוה אחר וכו'.</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ונוסף על כך, יש המתנדבים להפריש חומש, דהיינו פעמיים 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בין שני הקצוות הללו קיימות הרבה דרגות ביניים.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אבל, הפוסקים מוסיפים: מובן מאליו, שלגבי הברכה שהובטחה בתורה ובנביאים "ובחנוני נא בזאת...והריקותי לכם ברכה עד בלי די" ישנם כללים ברורים, ולא בכל דרך שיבחר כל אדם "חייבים" להשפיע לו שפע ועושר.</a:t>
          </a:r>
          <a:endParaRPr lang="en-US" sz="1400" b="1">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ולפי מה קובעים את הכללים האלה? לפי הדרך הממוצעת, המקובלת ומוסכמת על דעת רוב הפוסקים והיא שווה לרוב הנפשות.</a:t>
          </a:r>
          <a:endParaRPr lang="en-US" sz="1400" b="1">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הכללים וההגדרות שקבענו במדריך זה נאמנים לדרך זו. הם אינם מיועדים לאלה המחמירים ביותר ולא למקילים ביותר אלא לדרגות הביניים לפי פסקיהם של רוב הפוסקים ובפרט פוסקי דורנו.</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מוסכם בהלכה, שגם מי שלא נוהג על פי כל החומרות וההידורים אלא לפי הכללים הבסיסיים ביותר יזכה לברכה. אך מסתבר שככל שאדם משקיע יותר במעשר ובחומש עם כל הדקדוקים, זוכה לברכה רבה יותר עד לעשירות מופלגת המובטחת: "עשר בשביל </a:t>
          </a:r>
          <a:r>
            <a:rPr lang="he-IL" sz="1400" b="1" u="sng">
              <a:effectLst/>
              <a:latin typeface="Times New Roman" panose="02020603050405020304" pitchFamily="18" charset="0"/>
              <a:ea typeface="Calibri" panose="020F0502020204030204" pitchFamily="34" charset="0"/>
              <a:cs typeface="+mn-cs"/>
            </a:rPr>
            <a:t>שתתעשר</a:t>
          </a:r>
          <a:r>
            <a:rPr lang="he-IL" sz="1400" b="1">
              <a:effectLst/>
              <a:latin typeface="Times New Roman" panose="02020603050405020304" pitchFamily="18" charset="0"/>
              <a:ea typeface="Calibri" panose="020F0502020204030204" pitchFamily="34" charset="0"/>
              <a:cs typeface="+mn-cs"/>
            </a:rPr>
            <a:t>".</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solidFill>
                <a:srgbClr val="FF000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ct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דורנו התברך ב"ה בנתינת צדקה בסכומים אדירים, לאין ספור מטרות חשובות, מוסדות תורה רבים ועצומים שיש לתמוך בהם, ארגוני חסד, החזרה בתשובה וארגונים העוסקים במצוות שונות ובמעשים טובים. חז"ל דיברו על שיעור חיוב צדקה מינימלי המבוסס על חשבון של מחצית השקל לשנה -כשאין עניים לפניו הזקוקים לעזרתו. הסכום יוצא היום בערך 10-20 ₪  והיא "הוראת קבע" יחידה שהייתה נהוגה פעם.</a:t>
          </a:r>
          <a:r>
            <a:rPr lang="he-IL" sz="1400">
              <a:solidFill>
                <a:srgbClr val="FF0000"/>
              </a:solidFill>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הש"ך בהלכות צדקה כותב שלכן הגבאי אוסף את הפרוטות בתפילות בבית הכנסת כי על ידי כך יצא שנותנים לפחות סכום זה במשך השנה. </a:t>
          </a: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 אלו סכומים אדירים יוצאים לצדקה בדורנו! וכמה כל יחיד תורם!</a:t>
          </a:r>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ריבוי הצדקה שנתברך בו דורנו הוא חלק מהיעוד של "עקבתא דמשיחא" שהצדקה תזרז את הגאולה השלימה.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400" b="1">
              <a:effectLst/>
              <a:latin typeface="Arial" panose="020B0604020202020204" pitchFamily="34" charset="0"/>
              <a:ea typeface="Calibri" panose="020F0502020204030204" pitchFamily="34" charset="0"/>
              <a:cs typeface="Guttman Frank" panose="02010401010101010101" pitchFamily="2" charset="-79"/>
            </a:rPr>
            <a:t>וְאָשִׁ֤יבָה שֹׁפְטַ֙יִךְ֙ כְּבָרִ֣אשֹׁנָ֔ה וְיֹעֲצַ֖יִךְ כְּבַתְּחִלָּ֑ה אַחֲרֵי־כֵ֗ן יִקָּ֤רֵא לָךְ֙ עִ֣יר הַצֶּ֔דֶק קִרְיָ֖ה נֶאֱמָנָֽה: צִיּ֖וֹן בְּמִשְׁפָּ֣ט תִּפָּדֶ֑ה וְשָׁבֶ֖יהָ בִּצְדָקָֽה</a:t>
          </a:r>
          <a:r>
            <a:rPr lang="he-IL" sz="1400">
              <a:effectLst/>
              <a:latin typeface="Arial" panose="020B0604020202020204" pitchFamily="34" charset="0"/>
              <a:ea typeface="Calibri" panose="020F0502020204030204" pitchFamily="34" charset="0"/>
              <a:cs typeface="Guttman Frank" panose="02010401010101010101" pitchFamily="2" charset="-79"/>
            </a:rPr>
            <a:t>:  </a:t>
          </a:r>
        </a:p>
        <a:p>
          <a:pPr algn="l" rtl="1">
            <a:lnSpc>
              <a:spcPct val="107000"/>
            </a:lnSpc>
            <a:spcAft>
              <a:spcPts val="800"/>
            </a:spcAft>
          </a:pPr>
          <a:r>
            <a:rPr lang="he-IL" sz="1100">
              <a:effectLst/>
              <a:latin typeface="Times New Roman" panose="02020603050405020304" pitchFamily="18" charset="0"/>
              <a:ea typeface="Calibri" panose="020F0502020204030204" pitchFamily="34" charset="0"/>
              <a:cs typeface="+mn-cs"/>
            </a:rPr>
            <a:t>[ישעיהו פרק א']</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Guttman Frank" panose="02010401010101010101" pitchFamily="2" charset="-79"/>
            </a:rPr>
            <a:t>       כֹּ֚ה אָמַ֣ר ה' שִׁמְר֥וּ מִשְׁפָּ֖ט וַעֲשׂ֣וּ צְדָקָ֑ה כִּֽי־קְרוֹבָ֤ה יְשֽׁוּעָתִי֙ לָב֔וֹא וְצִדְקָתִ֖י לְהִגָּלֽוֹת:</a:t>
          </a:r>
          <a:r>
            <a:rPr lang="he-IL" sz="1400">
              <a:effectLst/>
              <a:latin typeface="Times New Roman" panose="02020603050405020304" pitchFamily="18" charset="0"/>
              <a:ea typeface="Calibri" panose="020F0502020204030204" pitchFamily="34" charset="0"/>
              <a:cs typeface="+mn-cs"/>
            </a:rPr>
            <a:t>  </a:t>
          </a:r>
          <a:r>
            <a:rPr lang="en-US" sz="1400" baseline="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            </a:t>
          </a:r>
          <a:r>
            <a:rPr lang="he-IL" sz="1100">
              <a:effectLst/>
              <a:latin typeface="Times New Roman" panose="02020603050405020304" pitchFamily="18" charset="0"/>
              <a:ea typeface="Calibri" panose="020F0502020204030204" pitchFamily="34" charset="0"/>
              <a:cs typeface="+mn-cs"/>
            </a:rPr>
            <a:t>  [שם פרק נו]  </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400" b="1">
              <a:effectLst/>
              <a:latin typeface="Times New Roman" panose="02020603050405020304" pitchFamily="18" charset="0"/>
              <a:ea typeface="Calibri" panose="020F0502020204030204" pitchFamily="34" charset="0"/>
              <a:cs typeface="Guttman Frank" panose="02010401010101010101" pitchFamily="2" charset="-79"/>
            </a:rPr>
            <a:t>גדולה צדקה שמקרבת את הגאולה, שנאמר: כה אמר ה' שמרו משפט ועשו צדקה כי קרובה ישועתי לבא וצדקתי להגלות</a:t>
          </a:r>
          <a:r>
            <a:rPr lang="he-IL" sz="1400">
              <a:effectLst/>
              <a:latin typeface="Times New Roman" panose="02020603050405020304" pitchFamily="18" charset="0"/>
              <a:ea typeface="Calibri" panose="020F0502020204030204" pitchFamily="34" charset="0"/>
              <a:cs typeface="+mn-cs"/>
            </a:rPr>
            <a:t>.                                                        </a:t>
          </a:r>
          <a:r>
            <a:rPr lang="he-IL" sz="1400" baseline="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                             </a:t>
          </a:r>
          <a:r>
            <a:rPr lang="he-IL" sz="1100">
              <a:effectLst/>
              <a:latin typeface="Times New Roman" panose="02020603050405020304" pitchFamily="18" charset="0"/>
              <a:ea typeface="Calibri" panose="020F0502020204030204" pitchFamily="34" charset="0"/>
              <a:cs typeface="+mn-cs"/>
            </a:rPr>
            <a:t>[מסכת בבא בתרא דף י.</a:t>
          </a:r>
          <a:r>
            <a:rPr lang="he-IL" sz="1100">
              <a:effectLst/>
              <a:latin typeface="Times New Roman" panose="02020603050405020304" pitchFamily="18" charset="0"/>
              <a:ea typeface="Calibri" panose="020F0502020204030204" pitchFamily="34" charset="0"/>
              <a:cs typeface="Guttman Frank" panose="02010401010101010101" pitchFamily="2" charset="-79"/>
            </a:rPr>
            <a:t>]</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שיכלול אמצעי העברת כספים וירטואליים כמו העברות בנקאיות, תשלום באשראי וכו' מקילים היום מאוד להעברת סכומים לצדקה. שלא לדבר על  מגביות הצדקה המיוחדות שהתחדשו בדורנו, ההגרלות ובעיקר רעיון "הוראות קבע" שנתנו דחיפה חזקה לנתינת</a:t>
          </a:r>
          <a:r>
            <a:rPr lang="he-IL" sz="1400" baseline="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סכומי צדקה אדירים ללא תקדים... חותמים הוראת קבע וזה רץ. לא צריך כל פעם להילחם עם יצר הרע מחדש כדי להוציא עוד שקל מהכיס.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שאלו את מרן הגר"ח זצ"ל בנוגע לרמב"ם בפירוש המשניות על המשנה "הכל לפי רוב המעשה"  </a:t>
          </a:r>
          <a:r>
            <a:rPr lang="he-IL" sz="1100">
              <a:effectLst/>
              <a:latin typeface="Times New Roman" panose="02020603050405020304" pitchFamily="18" charset="0"/>
              <a:ea typeface="Calibri" panose="020F0502020204030204" pitchFamily="34" charset="0"/>
              <a:cs typeface="+mn-cs"/>
            </a:rPr>
            <a:t>[אבות פרק ג' משנה ט"ו]  </a:t>
          </a:r>
          <a:r>
            <a:rPr lang="he-IL" sz="1400">
              <a:effectLst/>
              <a:latin typeface="Times New Roman" panose="02020603050405020304" pitchFamily="18" charset="0"/>
              <a:ea typeface="Calibri" panose="020F0502020204030204" pitchFamily="34" charset="0"/>
              <a:cs typeface="+mn-cs"/>
            </a:rPr>
            <a:t>הסובר שעדיף לתת נתינות רבות של צדקה בסכומים קטנים מאשר נתינה אחת גדולה, כי צריך להתגבר על יצר הרע פעמים רבות ומרגיל נפשו במידת החסד. ובאהבת חסד ח"ב פי"ז בהגהה אף האריך בחשיבות נתינת צדקה בידיים וסכומים קטנים כל פעם. אולם מרן זצ"ל ענה שבכל זאת עדיף לחתום הוראת קבע. אכן לפי רוב האחרונים, בבין אדם לחברו הכוונה פחות משמעותית והעיקר היא התוצאה בכמה מהנים את העני. דרך הוראות קבע נותנים הרבה יותר צדקה מאשר חלוקת כסף קטן בבית הכנסת או בהכנסת הפרוטות לקופסת הצדקה שבבית. [בתוכנה הדגשנו את הוראות הקבע לצדקה, והקלנו מאוד בניהול חישובים אלו].</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ואם ממילא כבר נותנים, למה לא נערוך את החישובים הנכונים וניתן גם לשם מעשר ונזכה לברכת ה' המובטחת?</a:t>
          </a:r>
          <a:endParaRPr lang="en-US" sz="1400">
            <a:solidFill>
              <a:srgbClr val="FF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200">
            <a:solidFill>
              <a:srgbClr val="FF4F4F"/>
            </a:solidFill>
          </a:endParaRPr>
        </a:p>
        <a:p>
          <a:pPr algn="r" rtl="1"/>
          <a:endParaRPr lang="he-IL" sz="1200">
            <a:solidFill>
              <a:srgbClr val="FF4F4F"/>
            </a:solidFill>
          </a:endParaRPr>
        </a:p>
        <a:p>
          <a:pPr rtl="1"/>
          <a:endParaRPr lang="he-IL" sz="1200">
            <a:effectLst/>
          </a:endParaRPr>
        </a:p>
      </xdr:txBody>
    </xdr:sp>
    <xdr:clientData/>
  </xdr:twoCellAnchor>
  <xdr:twoCellAnchor>
    <xdr:from>
      <xdr:col>4</xdr:col>
      <xdr:colOff>0</xdr:colOff>
      <xdr:row>3</xdr:row>
      <xdr:rowOff>7471</xdr:rowOff>
    </xdr:from>
    <xdr:to>
      <xdr:col>14</xdr:col>
      <xdr:colOff>0</xdr:colOff>
      <xdr:row>97</xdr:row>
      <xdr:rowOff>104588</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0531059" y="351118"/>
          <a:ext cx="6648824" cy="1627094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2400" b="1">
              <a:solidFill>
                <a:schemeClr val="accent1">
                  <a:lumMod val="75000"/>
                </a:schemeClr>
              </a:solidFill>
            </a:rPr>
            <a:t>ההכנסות  החייבות  במעשר</a:t>
          </a:r>
        </a:p>
        <a:p>
          <a:pPr algn="ctr" rtl="1"/>
          <a:endParaRPr lang="he-IL" sz="1000" b="1">
            <a:solidFill>
              <a:schemeClr val="accent1">
                <a:lumMod val="75000"/>
              </a:schemeClr>
            </a:solidFill>
          </a:endParaRPr>
        </a:p>
        <a:p>
          <a:pPr algn="r" rtl="1"/>
          <a:endParaRPr lang="he-IL" sz="1000" b="1">
            <a:solidFill>
              <a:schemeClr val="accent1">
                <a:lumMod val="75000"/>
              </a:schemeClr>
            </a:solidFill>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הכלל הוא: כל כסף שנכנס מכל מקור שהוא וכל ריווח שמרוויחים יש לחשב המעשר ממנו, 10%, ולהפריש לצדקה.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הכנסות שמקבלים במזומן וגם אלו שלא מקבלים במזומן יש לרשום במדויק ולחשב את המעשר שיש להפריש, לרשום ולתרום בהזדמנות הראשונה. [התוכנה סודרה כך שרושמים את כל ההכנסות במקום מיוחד והחישובים מתבצעים אוטומטית בצורה מסודרת]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לא רק מריווח נקי כמו מתנות וירושות וכדומה יש להפריש אלא אפילו מכסף שמרוויחים כתוצאה מעבודה מאומצת והתשלום הוא בסך הכל תמורה על עבודה שמשקיעים, והרי זה כמחליף עבודה בכסף, למרות זאת יש לעשר את שכר העבודה.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א.   מתנות וירושות:</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 אם מקבלים חפצים אין צריך לעשרם וכן דירה או כל נדל"ן אחר, אף כשמוכרם.</a:t>
          </a:r>
          <a:r>
            <a:rPr lang="he-IL" sz="1400">
              <a:effectLst/>
              <a:latin typeface="Times New Roman" panose="02020603050405020304" pitchFamily="18" charset="0"/>
              <a:ea typeface="Calibri" panose="020F0502020204030204" pitchFamily="34" charset="0"/>
              <a:cs typeface="+mn-cs"/>
            </a:rPr>
            <a:t> כן העלה הרב נסים קרליץ זצ"ל ב'חוט השני' ופוסקים רבים נוספים, לפי מנהג העולם. ובמתנת כסף או ירושה של סכום כסף צריך להפריש מעשר גם אם הנותן כבר הפריש. אם קיבל חפץ במתנה לא לשם השתמשות אלא בתור שווה כסף, י"א שיש לעשרו, אולם לפי רוב הפוסקים אין צריך לעשר.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ב.   קיבל כסף כדי לקנות דבר מסוים כמו דירה או כל חפץ אחר לא יפריש מעשר אלא מהעודף אם נשאר</a:t>
          </a:r>
          <a:r>
            <a:rPr lang="he-IL" sz="1400">
              <a:effectLst/>
              <a:latin typeface="Times New Roman" panose="02020603050405020304" pitchFamily="18" charset="0"/>
              <a:ea typeface="Calibri" panose="020F0502020204030204" pitchFamily="34" charset="0"/>
              <a:cs typeface="+mn-cs"/>
            </a:rPr>
            <a:t>, לדעת רוב הפוסקים. כמו כן המקבל סכום כסף ויודע שהנותן מקפיד שישתמש בכל הסכום, כגון תמיכה מהורים המקפידים על כך, וכדומה, לא יפריש משום שדעת הנותן קובעת.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ג.   דמי שכירות שמרוויח מדירה שמשכיר חייבים במעשר כמו כל הכנסה אחרת.</a:t>
          </a:r>
          <a:r>
            <a:rPr lang="he-IL" sz="1400">
              <a:effectLst/>
              <a:latin typeface="Times New Roman" panose="02020603050405020304" pitchFamily="18" charset="0"/>
              <a:ea typeface="Calibri" panose="020F0502020204030204" pitchFamily="34" charset="0"/>
              <a:cs typeface="+mn-cs"/>
            </a:rPr>
            <a:t> המשכיר דירה ושוכר אחרת כדי לגור בה כתבו פוסקים שאינו מעשר את ההכנסה מהשכירות וכן המשכיר דירה ומשלם בזה המשכנתא בדירה שגר בה.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אולם, המשכיר דירה גדולה ושוכר דירה קטנה יש לעיין בנוגע לסכום ההפרש, האם יש לעשרו.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המשכיר דירה גדולה ב- 5000 ₪  ושוכר דירה אחרת ב- 2000  ₪ הרי ש-2000 ₪ ודאי אינו צריך לעשר, אבל ההפרש שמרוויח בסך 3000 ₪ מסתבר שיש לעשר.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marL="0" marR="0" indent="0" algn="r" defTabSz="914400" rtl="1" eaLnBrk="1" fontAlgn="auto" latinLnBrk="0" hangingPunct="1">
            <a:lnSpc>
              <a:spcPct val="107000"/>
            </a:lnSpc>
            <a:spcBef>
              <a:spcPts val="0"/>
            </a:spcBef>
            <a:spcAft>
              <a:spcPts val="800"/>
            </a:spcAft>
            <a:buClrTx/>
            <a:buSzTx/>
            <a:buFontTx/>
            <a:buNone/>
            <a:tabLst/>
            <a:defRPr/>
          </a:pPr>
          <a:r>
            <a:rPr lang="he-IL" sz="1400" b="1">
              <a:effectLst/>
              <a:latin typeface="Times New Roman" panose="02020603050405020304" pitchFamily="18" charset="0"/>
              <a:ea typeface="Calibri" panose="020F0502020204030204" pitchFamily="34" charset="0"/>
              <a:cs typeface="+mn-cs"/>
            </a:rPr>
            <a:t>ד.   </a:t>
          </a:r>
          <a:r>
            <a:rPr lang="he-IL" sz="1400" b="1">
              <a:solidFill>
                <a:schemeClr val="dk1"/>
              </a:solidFill>
              <a:effectLst/>
              <a:latin typeface="Times New Roman" panose="02020603050405020304" pitchFamily="18" charset="0"/>
              <a:ea typeface="Calibri" panose="020F0502020204030204" pitchFamily="34" charset="0"/>
              <a:cs typeface="+mn-cs"/>
            </a:rPr>
            <a:t>הסכומים המופיעים בתלוש המשכורת שהמעביד מפריש לקופת גמל, השתלמות, פנסיה וכדומה וכן הסכומים היורדים מהמשכורת המופרשים ע"י העובד עצמו ולא נכנסים לסכום ה"נטו" של המשכורת לא מחשיבים עכשיו כהכנסות. רק בעתיד, בעת קבלת סכומים אלו שהצטברו יש לעשר את כל הסכומים יחד.    </a:t>
          </a:r>
          <a:endParaRPr lang="en-US" sz="1400" b="1">
            <a:solidFill>
              <a:schemeClr val="dk1"/>
            </a:solidFill>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מילגה קבועה מכולל או כל מוסד אחר צריך לעשר, תמיכה כספית או תלושי מזון יש ספק אם צריך לעשר.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   הלוואה שלקח אין צריך לעשר,</a:t>
          </a:r>
          <a:r>
            <a:rPr lang="he-IL" sz="1400">
              <a:effectLst/>
              <a:latin typeface="Times New Roman" panose="02020603050405020304" pitchFamily="18" charset="0"/>
              <a:ea typeface="Calibri" panose="020F0502020204030204" pitchFamily="34" charset="0"/>
              <a:cs typeface="+mn-cs"/>
            </a:rPr>
            <a:t> כי לא נחשב ריווח מאחר וצריך להחזיר. בין אם לוקח לצורך מחייתו וכל שכן אם לווה כדי להשקיע בעסק, כי ממילא לא מחשיבים את ההשקעות ומורידים אותם מסכום הרווחים.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   ברור שעל מניעת הפסד לא חל חובת מעשר, </a:t>
          </a:r>
          <a:r>
            <a:rPr lang="he-IL" sz="1400">
              <a:effectLst/>
              <a:latin typeface="Times New Roman" panose="02020603050405020304" pitchFamily="18" charset="0"/>
              <a:ea typeface="Calibri" panose="020F0502020204030204" pitchFamily="34" charset="0"/>
              <a:cs typeface="+mn-cs"/>
            </a:rPr>
            <a:t>לדוגמה, אם הוא או אחרים הצליחו למנוע הפסד בנכסיו אינו צריך לחשב כמה "הרוויח" ולהפריש עשירית מסכום זה.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ז.   כל סוגי ההנחות ודאי אין צריך לעשר.</a:t>
          </a:r>
          <a:r>
            <a:rPr lang="he-IL" sz="1400">
              <a:effectLst/>
              <a:latin typeface="Times New Roman" panose="02020603050405020304" pitchFamily="18" charset="0"/>
              <a:ea typeface="Calibri" panose="020F0502020204030204" pitchFamily="34" charset="0"/>
              <a:cs typeface="+mn-cs"/>
            </a:rPr>
            <a:t> החל מהנחה בארנונה ועד כל ההנחות שמקבלים במכירות מיוחדות בחנויות אין צריך לעשר את סכום ההנחה אף שלכאורה "הרוויחו" סכום זה.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ח.   כל שירות שמקבלים חינם, אף על פי שהיו מוכנים לשלם כסף על זה ויוצא ש"מקבלים" שווה כסף, אין צריך לעשר.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רצה לשלם לשמרטפית [בייבי סיטר] ואחותו התנדבה לשמור בחינם, אין צריך להפריש עשירית מהסכום שחסך. וכן אם קיבל רשות לגור בדירה בחינם בזמן שהיה מוכן להוציא כסף ולשכור דירה. וכן הלאה על זה הדרך, כל טובה שמקבל חינם בדבר </a:t>
          </a:r>
          <a:r>
            <a:rPr lang="he-IL" sz="1400">
              <a:solidFill>
                <a:srgbClr val="0070C0"/>
              </a:solidFill>
              <a:effectLst/>
              <a:latin typeface="Arial Narrow" panose="020B0606020202030204" pitchFamily="34" charset="0"/>
              <a:ea typeface="Calibri" panose="020F0502020204030204" pitchFamily="34" charset="0"/>
              <a:cs typeface="+mn-cs"/>
            </a:rPr>
            <a:t>שמשלמים</a:t>
          </a:r>
          <a:r>
            <a:rPr lang="he-IL" sz="1400">
              <a:solidFill>
                <a:srgbClr val="0070C0"/>
              </a:solidFill>
              <a:effectLst/>
              <a:latin typeface="Times New Roman" panose="02020603050405020304" pitchFamily="18" charset="0"/>
              <a:ea typeface="Calibri" panose="020F0502020204030204" pitchFamily="34" charset="0"/>
              <a:cs typeface="+mn-cs"/>
            </a:rPr>
            <a:t> עליו לא נחשב הכנסה החייבת במעשר.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ט.  יש שכתבו שכסף שלפי דעת הבריות הוא שלו ולא הרוויחו מחדש אין צריך לעשר</a:t>
          </a:r>
          <a:r>
            <a:rPr lang="he-IL" sz="1400">
              <a:solidFill>
                <a:srgbClr val="FF0000"/>
              </a:solidFill>
              <a:effectLst/>
              <a:latin typeface="Times New Roman" panose="02020603050405020304" pitchFamily="18" charset="0"/>
              <a:ea typeface="Calibri" panose="020F0502020204030204" pitchFamily="34" charset="0"/>
              <a:cs typeface="+mn-cs"/>
            </a:rPr>
            <a:t>.</a:t>
          </a:r>
          <a:r>
            <a:rPr lang="he-IL" sz="1400">
              <a:effectLst/>
              <a:latin typeface="Times New Roman" panose="02020603050405020304" pitchFamily="18" charset="0"/>
              <a:ea typeface="Calibri" panose="020F0502020204030204" pitchFamily="34" charset="0"/>
              <a:cs typeface="+mn-cs"/>
            </a:rPr>
            <a:t> מאחר ובמעשר כספים הולכים לפי המנהג ולפי דעת בני אדם.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a:t>
          </a:r>
          <a:r>
            <a:rPr lang="he-IL" sz="1400">
              <a:solidFill>
                <a:srgbClr val="0070C0"/>
              </a:solidFill>
              <a:effectLst/>
              <a:latin typeface="Times New Roman" panose="02020603050405020304" pitchFamily="18" charset="0"/>
              <a:ea typeface="Calibri" panose="020F0502020204030204" pitchFamily="34" charset="0"/>
              <a:cs typeface="+mn-cs"/>
            </a:rPr>
            <a:t>איבד חפץ ונתייאש ממנו ולאחר זמן החזירו לו, או הלווה כסף לאדם ונתייאש ממנ</a:t>
          </a:r>
          <a:r>
            <a:rPr lang="he-IL" sz="1400" b="1">
              <a:solidFill>
                <a:srgbClr val="0070C0"/>
              </a:solidFill>
              <a:effectLst/>
              <a:latin typeface="Times New Roman" panose="02020603050405020304" pitchFamily="18" charset="0"/>
              <a:ea typeface="Calibri" panose="020F0502020204030204" pitchFamily="34" charset="0"/>
              <a:cs typeface="+mn-cs"/>
            </a:rPr>
            <a:t>ו </a:t>
          </a:r>
          <a:r>
            <a:rPr lang="he-IL" sz="1400">
              <a:solidFill>
                <a:srgbClr val="0070C0"/>
              </a:solidFill>
              <a:effectLst/>
              <a:latin typeface="Times New Roman" panose="02020603050405020304" pitchFamily="18" charset="0"/>
              <a:ea typeface="Calibri" panose="020F0502020204030204" pitchFamily="34" charset="0"/>
              <a:cs typeface="+mn-cs"/>
            </a:rPr>
            <a:t>ואחר כך פרע הלה את חובו, אין זה נחשב "הכנסה" ואינו צריך לעשר,</a:t>
          </a:r>
          <a:r>
            <a:rPr lang="he-IL" sz="1400" b="1">
              <a:solidFill>
                <a:srgbClr val="0070C0"/>
              </a:solidFill>
              <a:effectLst/>
              <a:latin typeface="Times New Roman" panose="02020603050405020304" pitchFamily="18" charset="0"/>
              <a:ea typeface="Calibri" panose="020F0502020204030204" pitchFamily="34" charset="0"/>
              <a:cs typeface="+mn-cs"/>
            </a:rPr>
            <a:t> </a:t>
          </a:r>
          <a:r>
            <a:rPr lang="he-IL" sz="1400">
              <a:solidFill>
                <a:srgbClr val="0070C0"/>
              </a:solidFill>
              <a:effectLst/>
              <a:latin typeface="Times New Roman" panose="02020603050405020304" pitchFamily="18" charset="0"/>
              <a:ea typeface="Calibri" panose="020F0502020204030204" pitchFamily="34" charset="0"/>
              <a:cs typeface="+mn-cs"/>
            </a:rPr>
            <a:t>אף</a:t>
          </a:r>
          <a:r>
            <a:rPr lang="he-IL" sz="1400" b="1">
              <a:solidFill>
                <a:srgbClr val="0070C0"/>
              </a:solidFill>
              <a:effectLst/>
              <a:latin typeface="Times New Roman" panose="02020603050405020304" pitchFamily="18" charset="0"/>
              <a:ea typeface="Calibri" panose="020F0502020204030204" pitchFamily="34" charset="0"/>
              <a:cs typeface="+mn-cs"/>
            </a:rPr>
            <a:t> </a:t>
          </a:r>
          <a:r>
            <a:rPr lang="he-IL" sz="1400">
              <a:solidFill>
                <a:srgbClr val="0070C0"/>
              </a:solidFill>
              <a:effectLst/>
              <a:latin typeface="Times New Roman" panose="02020603050405020304" pitchFamily="18" charset="0"/>
              <a:ea typeface="Calibri" panose="020F0502020204030204" pitchFamily="34" charset="0"/>
              <a:cs typeface="+mn-cs"/>
            </a:rPr>
            <a:t>שמבחינת ההלכה</a:t>
          </a:r>
          <a:r>
            <a:rPr lang="he-IL" sz="1400" b="1">
              <a:solidFill>
                <a:srgbClr val="0070C0"/>
              </a:solidFill>
              <a:effectLst/>
              <a:latin typeface="Times New Roman" panose="02020603050405020304" pitchFamily="18" charset="0"/>
              <a:ea typeface="Calibri" panose="020F0502020204030204" pitchFamily="34" charset="0"/>
              <a:cs typeface="+mn-cs"/>
            </a:rPr>
            <a:t> </a:t>
          </a:r>
          <a:r>
            <a:rPr lang="he-IL" sz="1400">
              <a:solidFill>
                <a:srgbClr val="0070C0"/>
              </a:solidFill>
              <a:effectLst/>
              <a:latin typeface="Times New Roman" panose="02020603050405020304" pitchFamily="18" charset="0"/>
              <a:ea typeface="Calibri" panose="020F0502020204030204" pitchFamily="34" charset="0"/>
              <a:cs typeface="+mn-cs"/>
            </a:rPr>
            <a:t>הרי הוא כמי שהרוויח סכום כסף מחדש.</a:t>
          </a:r>
          <a:r>
            <a:rPr lang="he-IL" sz="1400" b="1">
              <a:solidFill>
                <a:srgbClr val="0070C0"/>
              </a:solidFill>
              <a:effectLst/>
              <a:latin typeface="Times New Roman" panose="02020603050405020304" pitchFamily="18" charset="0"/>
              <a:ea typeface="Calibri" panose="020F0502020204030204" pitchFamily="34" charset="0"/>
              <a:cs typeface="+mn-cs"/>
            </a:rPr>
            <a:t>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   כשמשקיעים כסף בכל סוגי ההשקעות יש לעשר קודם את הקרן ואחר כך את כל הרווחים בהמשך,</a:t>
          </a:r>
          <a:r>
            <a:rPr lang="he-IL" sz="1400">
              <a:effectLst/>
              <a:latin typeface="Times New Roman" panose="02020603050405020304" pitchFamily="18" charset="0"/>
              <a:ea typeface="Calibri" panose="020F0502020204030204" pitchFamily="34" charset="0"/>
              <a:cs typeface="+mn-cs"/>
            </a:rPr>
            <a:t> אף על פי שכאשר מוריד מהקרן ממעט ברווחים לצדקה אחר כך. כך כתבו כל הפוסקים על פי תלמוד הירושלמי. [בתוכנה</a:t>
          </a:r>
          <a:r>
            <a:rPr lang="he-IL" sz="1400" baseline="0">
              <a:effectLst/>
              <a:latin typeface="Times New Roman" panose="02020603050405020304" pitchFamily="18" charset="0"/>
              <a:ea typeface="Calibri" panose="020F0502020204030204" pitchFamily="34" charset="0"/>
              <a:cs typeface="+mn-cs"/>
            </a:rPr>
            <a:t> מזינים את סכום הקרן באיזור ההכנסות המזדמנות ואת הרווחים באיזור הקבוע ומעדכנים לפי הצורך].</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אולם נראה שהדברים אמורים, כשהקרן קיימת כל הזמן ומניבה רווחים כמו חסכון בבנק או השקעה במניות וכיו"ב. אבל אם משקיעים בקניית ציוד לעסק וכדומה, אם זה בתחילה בעת ייסוד העסק או בהמשך, הרי יש לחשב את ההוצאות הללו ולהורידם מהרווחים, -וכפי שהסברנו במדריך ההוצאות- ממילא יוצא שאחר שעישר הקרן מיד, יקבל אחר-כך החזר 90% כשמשקיע.</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קיבל או הרוויח 1000 ₪ צריך לעשר מיד ולהוריד 100 ₪. אח"כ כשמשקיע בעסק 900 ש"ח שנשארו מוריד סכום זה מהרווחים פירוש הדבר שחוסך את המעשר מסכום זה. נמצא שבסופו של דבר עישר מהקרן בסך הכל רק 10 ₪ ולא מלוא הסכום של 100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400" b="1">
            <a:solidFill>
              <a:schemeClr val="accent1">
                <a:lumMod val="75000"/>
              </a:schemeClr>
            </a:solidFill>
          </a:endParaRPr>
        </a:p>
      </xdr:txBody>
    </xdr:sp>
    <xdr:clientData/>
  </xdr:twoCellAnchor>
  <xdr:twoCellAnchor>
    <xdr:from>
      <xdr:col>16</xdr:col>
      <xdr:colOff>7469</xdr:colOff>
      <xdr:row>2</xdr:row>
      <xdr:rowOff>167637</xdr:rowOff>
    </xdr:from>
    <xdr:to>
      <xdr:col>25</xdr:col>
      <xdr:colOff>627527</xdr:colOff>
      <xdr:row>186</xdr:row>
      <xdr:rowOff>93382</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42468429" y="167637"/>
          <a:ext cx="6587191" cy="32936407"/>
        </a:xfrm>
        <a:prstGeom prst="rect">
          <a:avLst/>
        </a:prstGeom>
        <a:solidFill>
          <a:srgbClr val="F8E4E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2400" b="1">
              <a:solidFill>
                <a:srgbClr val="E20000"/>
              </a:solidFill>
            </a:rPr>
            <a:t>ההוצאות </a:t>
          </a:r>
          <a:r>
            <a:rPr lang="he-IL" sz="2400" b="1" baseline="0">
              <a:solidFill>
                <a:srgbClr val="E20000"/>
              </a:solidFill>
            </a:rPr>
            <a:t> המוכרות  למעשר</a:t>
          </a:r>
        </a:p>
        <a:p>
          <a:pPr algn="r" rtl="1"/>
          <a:endParaRPr lang="he-IL" sz="1200" b="1">
            <a:solidFill>
              <a:srgbClr val="E20000"/>
            </a:solidFill>
          </a:endParaRPr>
        </a:p>
        <a:p>
          <a:pPr algn="r" rtl="1"/>
          <a:endParaRPr lang="he-IL" sz="1200" b="1">
            <a:solidFill>
              <a:srgbClr val="E20000"/>
            </a:solidFill>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ההוצאות, שאינם שייכים להוצאות המחיה היום יומיות, מורידים מההכנסות, ורק מה שנשאר מעשרים.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באופן כללי יש שלושה סוגי הוצאות אישיות.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א.   </a:t>
          </a:r>
          <a:r>
            <a:rPr lang="he-IL" sz="1400" b="1" u="sng">
              <a:effectLst/>
              <a:latin typeface="Times New Roman" panose="02020603050405020304" pitchFamily="18" charset="0"/>
              <a:ea typeface="Calibri" panose="020F0502020204030204" pitchFamily="34" charset="0"/>
              <a:cs typeface="+mn-cs"/>
            </a:rPr>
            <a:t>הוצאות המחייה השוטפות</a:t>
          </a:r>
          <a:r>
            <a:rPr lang="he-IL" sz="1400">
              <a:effectLst/>
              <a:latin typeface="Times New Roman" panose="02020603050405020304" pitchFamily="18" charset="0"/>
              <a:ea typeface="Calibri" panose="020F0502020204030204" pitchFamily="34" charset="0"/>
              <a:cs typeface="+mn-cs"/>
            </a:rPr>
            <a:t> כמו מזון וכו'.  </a:t>
          </a:r>
          <a:r>
            <a:rPr lang="he-IL" sz="1400" b="1">
              <a:effectLst/>
              <a:latin typeface="Times New Roman" panose="02020603050405020304" pitchFamily="18" charset="0"/>
              <a:ea typeface="Calibri" panose="020F0502020204030204" pitchFamily="34" charset="0"/>
              <a:cs typeface="+mn-cs"/>
            </a:rPr>
            <a:t>ודאי שלא מנכים מההכנסות</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לפני שמעשרים.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ב.   </a:t>
          </a:r>
          <a:r>
            <a:rPr lang="he-IL" sz="1400" b="1" u="sng">
              <a:effectLst/>
              <a:latin typeface="Times New Roman" panose="02020603050405020304" pitchFamily="18" charset="0"/>
              <a:ea typeface="Calibri" panose="020F0502020204030204" pitchFamily="34" charset="0"/>
              <a:cs typeface="+mn-cs"/>
            </a:rPr>
            <a:t>הוצאות לצורך פרנסה והשקעות</a:t>
          </a:r>
          <a:r>
            <a:rPr lang="he-IL" sz="1400">
              <a:effectLst/>
              <a:latin typeface="Times New Roman" panose="02020603050405020304" pitchFamily="18" charset="0"/>
              <a:ea typeface="Calibri" panose="020F0502020204030204" pitchFamily="34" charset="0"/>
              <a:cs typeface="+mn-cs"/>
            </a:rPr>
            <a:t> כמו הוצאות נסיעה לעבודה והשקעות, </a:t>
          </a:r>
          <a:r>
            <a:rPr lang="he-IL" sz="1400" b="1">
              <a:effectLst/>
              <a:latin typeface="Times New Roman" panose="02020603050405020304" pitchFamily="18" charset="0"/>
              <a:ea typeface="Calibri" panose="020F0502020204030204" pitchFamily="34" charset="0"/>
              <a:cs typeface="+mn-cs"/>
            </a:rPr>
            <a:t>  ודאי מנכים     מההכנסות לפני שמעשרים והן נחשבות "הוצאות מוכרות".</a:t>
          </a: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he-IL" sz="1400" b="1">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ג.  </a:t>
          </a:r>
          <a:r>
            <a:rPr lang="he-IL" sz="1400" b="1" u="sng">
              <a:effectLst/>
              <a:latin typeface="Times New Roman" panose="02020603050405020304" pitchFamily="18" charset="0"/>
              <a:ea typeface="Calibri" panose="020F0502020204030204" pitchFamily="34" charset="0"/>
              <a:cs typeface="+mn-cs"/>
            </a:rPr>
            <a:t>הפסדים ונזקים</a:t>
          </a:r>
          <a:r>
            <a:rPr lang="he-IL" sz="1400">
              <a:effectLst/>
              <a:latin typeface="Times New Roman" panose="02020603050405020304" pitchFamily="18" charset="0"/>
              <a:ea typeface="Calibri" panose="020F0502020204030204" pitchFamily="34" charset="0"/>
              <a:cs typeface="+mn-cs"/>
            </a:rPr>
            <a:t> כמו אבידה, גניבה, שריפה  ושאר נזקים. </a:t>
          </a:r>
          <a:r>
            <a:rPr lang="he-IL" sz="1400" b="1">
              <a:effectLst/>
              <a:latin typeface="Times New Roman" panose="02020603050405020304" pitchFamily="18" charset="0"/>
              <a:ea typeface="Calibri" panose="020F0502020204030204" pitchFamily="34" charset="0"/>
              <a:cs typeface="+mn-cs"/>
            </a:rPr>
            <a:t>דנו הפוסקים אם מנכים מההכנסות ורק מה שנשאר מעשרים.</a:t>
          </a: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נגדיר ונסביר את סוגי הוצאות אלו כדי שנבין אלו הוצאות מנכים מהרווחים לפני שמעשרים, ומדוע.</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א.   </a:t>
          </a:r>
          <a:r>
            <a:rPr lang="he-IL" sz="1400" b="1" u="sng">
              <a:effectLst/>
              <a:latin typeface="Times New Roman" panose="02020603050405020304" pitchFamily="18" charset="0"/>
              <a:ea typeface="Calibri" panose="020F0502020204030204" pitchFamily="34" charset="0"/>
              <a:cs typeface="+mn-cs"/>
            </a:rPr>
            <a:t>הוצאות מחייה שוטפות</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לא מנכים מההכנסות.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מה הם "הוצאות מחייה", ולמה לא מורידים אותן מההכנסות? יסוד הדבר הוא:</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כל הוצאה שמוציאים עבור צרכי מחיה כגון אוכל, ביגוד, שכירות וכל שאר צרכי יום יום נחשבות הוצאות מחיה רגילות ויש לעשר לפני שמורידים הוצאות אלו. כי הכלל הוא: </a:t>
          </a:r>
          <a:r>
            <a:rPr lang="he-IL" sz="1400" b="1" u="sng">
              <a:effectLst/>
              <a:latin typeface="Times New Roman" panose="02020603050405020304" pitchFamily="18" charset="0"/>
              <a:ea typeface="Calibri" panose="020F0502020204030204" pitchFamily="34" charset="0"/>
              <a:cs typeface="+mn-cs"/>
            </a:rPr>
            <a:t>מעשרים את כל הסכום שאדם מרוויח</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 ז"א, מעשרים את כל ההכנסות עוד לפני שמוציאים לצרכי מחיה.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דוגמאות:  </a:t>
          </a:r>
          <a:r>
            <a:rPr lang="he-IL" sz="1400">
              <a:solidFill>
                <a:srgbClr val="0070C0"/>
              </a:solidFill>
              <a:effectLst/>
              <a:latin typeface="Times New Roman" panose="02020603050405020304" pitchFamily="18" charset="0"/>
              <a:ea typeface="Calibri" panose="020F0502020204030204" pitchFamily="34" charset="0"/>
              <a:cs typeface="+mn-cs"/>
            </a:rPr>
            <a:t>אדם מוציא כסף על צרכיו, קונה מוצרים, שוכר דירה, קונה ריהוט וכלי בית וכדומה. וכן  מזמין בעלי מלאכה, או מקבל כל סוגי  השירותים וכן מוציא הוצאות רפואיות וכדומה הרי כל אלו נחשבות "הוצאות מחיה" שהכסף הולך לדברים שעוזרים לו לחיות, ואינן נחשבות ל"הוצאות מוכרות" לניכוי מההכנסות.</a:t>
          </a:r>
          <a:r>
            <a:rPr lang="he-IL" sz="1400" b="1">
              <a:solidFill>
                <a:srgbClr val="0070C0"/>
              </a:solidFill>
              <a:effectLst/>
              <a:latin typeface="Times New Roman" panose="02020603050405020304" pitchFamily="18" charset="0"/>
              <a:ea typeface="Calibri" panose="020F0502020204030204" pitchFamily="34" charset="0"/>
              <a:cs typeface="+mn-cs"/>
            </a:rPr>
            <a:t> </a:t>
          </a:r>
          <a:r>
            <a:rPr lang="he-IL" sz="1400">
              <a:solidFill>
                <a:srgbClr val="0070C0"/>
              </a:solidFill>
              <a:effectLst/>
              <a:latin typeface="Times New Roman" panose="02020603050405020304" pitchFamily="18" charset="0"/>
              <a:ea typeface="Calibri" panose="020F0502020204030204" pitchFamily="34" charset="0"/>
              <a:cs typeface="+mn-cs"/>
            </a:rPr>
            <a:t>וכן משכנתא על הדירה הפרטית ודאי נחשבת כהוצאה על צרכי דיור ואין לנכות את התשלומים החודשיים מההכנסה, שהרי קונה על ידה את דירתו, וזה בכלל כל שאר הוצאות המחיה שאין מנכים אותן.</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יש לציין: כשהפרנסה דחוקה ביותר, כגון אברכי כולל שאין להם הכנסות נוספות וכדומה, מקילים פוסקי דורנו לנכות כל הוצאות המחיה כמו מזון, ביגוד וכו' </a:t>
          </a:r>
          <a:r>
            <a:rPr lang="he-IL" sz="1400">
              <a:effectLst/>
              <a:latin typeface="Times New Roman" panose="02020603050405020304" pitchFamily="18" charset="0"/>
              <a:ea typeface="Calibri" panose="020F0502020204030204" pitchFamily="34" charset="0"/>
              <a:cs typeface="+mn-cs"/>
            </a:rPr>
            <a:t>ויעשר רק הכסף שנשאר, אם נשאר, ושם בצד לחיסכון . מאחר ופרנסת עצמו קודמת לכל אדם צריך לדאוג קודם כל לצרכיו לפני שמפרנס אחרים. רק מה ששם לפעמים בצד לחיסכון וכיו</a:t>
          </a:r>
          <a:r>
            <a:rPr lang="he-IL" sz="1400">
              <a:effectLst/>
              <a:latin typeface="Times New Roman" panose="02020603050405020304" pitchFamily="18" charset="0"/>
              <a:ea typeface="Calibri" panose="020F0502020204030204" pitchFamily="34" charset="0"/>
              <a:cs typeface="Guttman Frank" panose="02010401010101010101" pitchFamily="2" charset="-79"/>
            </a:rPr>
            <a:t> </a:t>
          </a:r>
          <a:r>
            <a:rPr lang="he-IL" sz="1400">
              <a:effectLst/>
              <a:latin typeface="Times New Roman" panose="02020603050405020304" pitchFamily="18" charset="0"/>
              <a:ea typeface="Calibri" panose="020F0502020204030204" pitchFamily="34" charset="0"/>
              <a:cs typeface="+mn-cs"/>
            </a:rPr>
            <a:t>"ב יש לו לעשר. וכתבו שבכל זאת יתאמץ לעשר קצת כדי שלא תשתכח ממנו תורת 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B0F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ב.   </a:t>
          </a:r>
          <a:r>
            <a:rPr lang="he-IL" sz="1400" b="1" u="sng">
              <a:effectLst/>
              <a:latin typeface="Times New Roman" panose="02020603050405020304" pitchFamily="18" charset="0"/>
              <a:ea typeface="Calibri" panose="020F0502020204030204" pitchFamily="34" charset="0"/>
              <a:cs typeface="+mn-cs"/>
            </a:rPr>
            <a:t>הוצאות לצורך פרנסה והשקעות בעסק</a:t>
          </a:r>
          <a:r>
            <a:rPr lang="he-IL" sz="1400" b="1">
              <a:effectLst/>
              <a:latin typeface="Times New Roman" panose="02020603050405020304" pitchFamily="18" charset="0"/>
              <a:ea typeface="Calibri" panose="020F0502020204030204" pitchFamily="34" charset="0"/>
              <a:cs typeface="+mn-cs"/>
            </a:rPr>
            <a:t> , </a:t>
          </a:r>
          <a:r>
            <a:rPr lang="he-IL" sz="1400">
              <a:effectLst/>
              <a:latin typeface="Times New Roman" panose="02020603050405020304" pitchFamily="18" charset="0"/>
              <a:ea typeface="Calibri" panose="020F0502020204030204" pitchFamily="34" charset="0"/>
              <a:cs typeface="+mn-cs"/>
            </a:rPr>
            <a:t>כל סוגי ההוצאות לצורך פרנסה והשקעות בעסק מנכים אותן מההכנסות לפני שמחשבים את סכום המעשר ורק ממה שנשאר מהריווח נטו מורידים עשרה אחוזים למעשר.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הוצאות נסיעה לעבודה, קניית ביגוד מיוחד לעבודה, שמרטפות וכדומה (לענין עוזרת בבית יש מפקפקים). וכן כל סוגי השקעות בעסק כמו שכירות, ארנונה, ריהוט, פירסום ושיפוץ בית העסק וכו'. </a:t>
          </a:r>
          <a:r>
            <a:rPr lang="he-IL" sz="1400" b="0">
              <a:solidFill>
                <a:srgbClr val="0070C0"/>
              </a:solidFill>
              <a:effectLst/>
              <a:latin typeface="Times New Roman" panose="02020603050405020304" pitchFamily="18" charset="0"/>
              <a:ea typeface="Calibri" panose="020F0502020204030204" pitchFamily="34" charset="0"/>
              <a:cs typeface="+mn-cs"/>
            </a:rPr>
            <a:t>בקשר לחיסכון</a:t>
          </a:r>
          <a:r>
            <a:rPr lang="he-IL" sz="1400" b="0" baseline="0">
              <a:solidFill>
                <a:srgbClr val="0070C0"/>
              </a:solidFill>
              <a:effectLst/>
              <a:latin typeface="Times New Roman" panose="02020603050405020304" pitchFamily="18" charset="0"/>
              <a:ea typeface="Calibri" panose="020F0502020204030204" pitchFamily="34" charset="0"/>
              <a:cs typeface="+mn-cs"/>
            </a:rPr>
            <a:t> בבנק, השקעות במניות וכדומה ראה מדריך ההכנסות סעיף י'.</a:t>
          </a:r>
          <a:endParaRPr lang="he-IL" sz="1400" b="0">
            <a:solidFill>
              <a:srgbClr val="0070C0"/>
            </a:solidFill>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למותר לציין:  הגם שהוצאות העסק המוכרות כוללות גם משכורות שמשלמים לעובדים ושכר בעלי מלאכה, שכר העבודה של אדם זה המפריש את המעשר אינו נחשב כהוצאה.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ההבדל שבין הוצאות אלו לבין הוצאות לצרכי מחיה רגילות, מובן. מאחר והן באות בתור השקעה כדי להביא את  ההכנסה הרי שסכומים אלו מורדים מהסך הכל של ההכנסה.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נדגיש:  גם הפסדים וכל מיני נזקים המתרחשים בעסק, כמו שריפה גניבה, אבידה ותקלות טכניות מורידים מההכנסות.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u="sng">
              <a:effectLst/>
              <a:latin typeface="Times New Roman" panose="02020603050405020304" pitchFamily="18" charset="0"/>
              <a:ea typeface="Calibri" panose="020F0502020204030204" pitchFamily="34" charset="0"/>
              <a:cs typeface="+mn-cs"/>
            </a:rPr>
            <a:t>כלל גדול</a:t>
          </a:r>
          <a:r>
            <a:rPr lang="he-IL" sz="1400" b="1">
              <a:effectLst/>
              <a:latin typeface="Times New Roman" panose="02020603050405020304" pitchFamily="18" charset="0"/>
              <a:ea typeface="Calibri" panose="020F0502020204030204" pitchFamily="34" charset="0"/>
              <a:cs typeface="+mn-cs"/>
            </a:rPr>
            <a:t> אמרו בהגדרת ההוצאות לצורך פרנסה לעומת הוצאות שוטפות ורגילות לצורך מחיה: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הוצאות שממילא היה מוציא גם ללא הצורך לפרנסה או העסק אף שהם משרתים גם את העסק לא נחשבות הוצאות של העסק.</a:t>
          </a: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ביגוד רגיל, מזון וכו' ודאי לא נכללים בהוצאות העסק אף שהמזון שאוכלים ובגדים שלובשים מאפשרים לעבוד ולהתפרנס, מאחר ובלי הצורך לעבודה גם היה מוציא הוצאות אלו. ועוד, שאם לא כן תתבטל תורת מעשר מכל וכל, כי כל הוצאה שוטפת למחיה עוזרת גם לעסק ומאפשרת את העבודה. אם כל מה שמוציא על מזון, ביגוד, דיור וכו' ינכה מהרווחים בטענה שבלעדיה לא יוכל לנהל את העסק או לעבוד לפרנסתו, מה יישאר?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אבל הוצאות המיועדות לעסק, ובלי הצורך לעסק או לפרנסה לא היה מוציא הוצאות אלו, נחשבות הוצאות מוכרות לעסק אף שהן משרתות </a:t>
          </a:r>
          <a:r>
            <a:rPr lang="he-IL" sz="1400" b="1" u="sng">
              <a:effectLst/>
              <a:latin typeface="Times New Roman" panose="02020603050405020304" pitchFamily="18" charset="0"/>
              <a:ea typeface="Calibri" panose="020F0502020204030204" pitchFamily="34" charset="0"/>
              <a:cs typeface="+mn-cs"/>
            </a:rPr>
            <a:t>גם</a:t>
          </a:r>
          <a:r>
            <a:rPr lang="he-IL" sz="1400" b="1">
              <a:effectLst/>
              <a:latin typeface="Times New Roman" panose="02020603050405020304" pitchFamily="18" charset="0"/>
              <a:ea typeface="Calibri" panose="020F0502020204030204" pitchFamily="34" charset="0"/>
              <a:cs typeface="+mn-cs"/>
            </a:rPr>
            <a:t> לצרכים פרטיים, ולכן מנכים אותן מההכנסות.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קונה בגדים מיוחדים ומכובדים כדי לקדם העסקים, אף שלפעמים ישתמש בהם גם שלא לצורך העסק, יש להחשיבם כהוצאה מוכרת מאחר ובלי הצורך לעסק לא היה קונה אותם. וכן הוצאות רכב לצורך העסק ואילולי העסק לא היה קונה, והוא משתמש בו לעתים גם לצרכי הבית, מנכה את הוצאות קניית הרכב ואחזקתו מהרווחים.</a:t>
          </a:r>
          <a:r>
            <a:rPr lang="he-IL" sz="1400" b="1">
              <a:solidFill>
                <a:srgbClr val="0070C0"/>
              </a:solidFill>
              <a:effectLst/>
              <a:latin typeface="Times New Roman" panose="02020603050405020304" pitchFamily="18" charset="0"/>
              <a:ea typeface="Calibri" panose="020F0502020204030204" pitchFamily="34" charset="0"/>
              <a:cs typeface="+mn-cs"/>
            </a:rPr>
            <a:t> </a:t>
          </a:r>
          <a:r>
            <a:rPr lang="he-IL" sz="1400">
              <a:solidFill>
                <a:srgbClr val="0070C0"/>
              </a:solidFill>
              <a:effectLst/>
              <a:latin typeface="Times New Roman" panose="02020603050405020304" pitchFamily="18" charset="0"/>
              <a:ea typeface="Calibri" panose="020F0502020204030204" pitchFamily="34" charset="0"/>
              <a:cs typeface="+mn-cs"/>
            </a:rPr>
            <a:t>[ולגבי הוצאות דלק לצורך אישי בסכומים מוגדרים כמו בנסיעות פרטיות ארוכות מסתבר שאין להחשיבם כהוצאות של העסק.]</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יש לציין:</a:t>
          </a:r>
          <a:r>
            <a:rPr lang="he-IL" sz="1400">
              <a:solidFill>
                <a:srgbClr val="0070C0"/>
              </a:solidFill>
              <a:effectLst/>
              <a:latin typeface="Times New Roman" panose="02020603050405020304" pitchFamily="18" charset="0"/>
              <a:ea typeface="Calibri" panose="020F0502020204030204" pitchFamily="34" charset="0"/>
              <a:cs typeface="+mn-cs"/>
            </a:rPr>
            <a:t>   בתלוש המשכורת מופיעים לפעמים סכומים המיועדים להוצאות ביגוד, הבראה, נסיעות וכו' והם נכללים בסכום הנטו לתשלום. סכומים אלו אף שנחשבים לצורך העסק, לא מנכים אותם מההכנסות רק בעת מימוש ההוצאות, מאחר ולא תמיד הכסף הולך על צרכים אלו.</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משכנתא על נכס של העסק:  פסקו הגרי"ש אליישיב זצ"ל ועוד, שאין לנכות את התשלומים החודשיים מההכנסות </a:t>
          </a:r>
          <a:r>
            <a:rPr lang="he-IL" sz="1400">
              <a:effectLst/>
              <a:latin typeface="Times New Roman" panose="02020603050405020304" pitchFamily="18" charset="0"/>
              <a:ea typeface="Calibri" panose="020F0502020204030204" pitchFamily="34" charset="0"/>
              <a:cs typeface="+mn-cs"/>
            </a:rPr>
            <a:t>מאחר והנכס בסוף נשאר שלו נמצא שמשלם המשכנתא לטובת עצמו ולא רק לטובת העסק. אלא אם כן הנכס הזה יישאר ברשות העסק לצמיתות אז אפשר להוריד את התשלומים של המשכנתא מההכנסות. כלל זה מקיף מקרים נוספים כמו קניית רכב, רהיטים ושאר חפצים שמשתמשים בהם רק באופן זמני לעסק ואח"כ ישארו לשימוש ביתי. לעומת זאת, הוצאות תחזוקה שוטפות הנצרכות לעסק כמו תשלום שכירות המבנה, שכירות רכב, הוצאות דלק, חשמל, ניקיון וכדומה, נכללות בהוצאות העסק שמנכים מההכנסות.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en-US" sz="1400">
              <a:effectLst/>
              <a:latin typeface="Times New Roman" panose="02020603050405020304" pitchFamily="18" charset="0"/>
              <a:ea typeface="Calibri" panose="020F0502020204030204" pitchFamily="34" charset="0"/>
              <a:cs typeface="Guttman Frank" panose="02010401010101010101" pitchFamily="2" charset="-79"/>
            </a:rPr>
            <a:t> </a:t>
          </a: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ג. </a:t>
          </a:r>
          <a:r>
            <a:rPr lang="he-IL" sz="1800">
              <a:effectLst/>
              <a:latin typeface="Times New Roman" panose="02020603050405020304" pitchFamily="18" charset="0"/>
              <a:ea typeface="Calibri" panose="020F0502020204030204" pitchFamily="34" charset="0"/>
              <a:cs typeface="+mn-cs"/>
            </a:rPr>
            <a:t>  </a:t>
          </a:r>
          <a:r>
            <a:rPr lang="he-IL" sz="1400" b="1" u="sng">
              <a:effectLst/>
              <a:latin typeface="Times New Roman" panose="02020603050405020304" pitchFamily="18" charset="0"/>
              <a:ea typeface="Calibri" panose="020F0502020204030204" pitchFamily="34" charset="0"/>
              <a:cs typeface="+mn-cs"/>
            </a:rPr>
            <a:t>הפסדים ונזקים</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מנכים מההכנסות</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 ברור שהפסדים ונזקים </a:t>
          </a:r>
          <a:r>
            <a:rPr lang="he-IL" sz="1400" u="sng">
              <a:effectLst/>
              <a:latin typeface="Times New Roman" panose="02020603050405020304" pitchFamily="18" charset="0"/>
              <a:ea typeface="Calibri" panose="020F0502020204030204" pitchFamily="34" charset="0"/>
              <a:cs typeface="+mn-cs"/>
            </a:rPr>
            <a:t>בעסק</a:t>
          </a:r>
          <a:r>
            <a:rPr lang="he-IL" sz="1400">
              <a:effectLst/>
              <a:latin typeface="Times New Roman" panose="02020603050405020304" pitchFamily="18" charset="0"/>
              <a:ea typeface="Calibri" panose="020F0502020204030204" pitchFamily="34" charset="0"/>
              <a:cs typeface="+mn-cs"/>
            </a:rPr>
            <a:t> מנכים מסכום הרווחים כי בסך הכל זה ממעט מהרווח הכולל. [מדובר בהפסדים שלא באו ע"י פשיעה. ומוסיפים הפוסקים שגם מעסק אחד לעסק אחר שיש לו, מנכים את ההפסדים]. אבל נזקים פרטיים שבבית וכל ההפסדים שאינם בעסק יש אומרים שלא מנכים מההכנסות, אבל פוסקים אחרים כתבו שגם הפסדים אלו מנכים כמו שמנכים מהעסק,</a:t>
          </a:r>
          <a:r>
            <a:rPr lang="he-IL" sz="1400">
              <a:solidFill>
                <a:srgbClr val="002060"/>
              </a:solidFill>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מאחר וסוף סוף נשאר עם פחות הכנסות בחודש זה</a:t>
          </a: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נגדיר את ההבדל שבין הפסדים ובין הוצאות מחיה רגילות </a:t>
          </a:r>
          <a:r>
            <a:rPr lang="he-IL" sz="1400">
              <a:effectLst/>
              <a:latin typeface="Times New Roman" panose="02020603050405020304" pitchFamily="18" charset="0"/>
              <a:ea typeface="Calibri" panose="020F0502020204030204" pitchFamily="34" charset="0"/>
              <a:cs typeface="+mn-cs"/>
            </a:rPr>
            <a:t>לפי הפוסקים הסוברים שכן מנכים אותן:</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כלל ברזל:    כל שמקבלים תמורה עבור ההוצאה אם במוצרים אם בעבודות או בשירותים, נחשבת הוצאת מחיה רגילה. רק אם לא מקבלים שום תמורה להוצאה, היא נחשבת הפסד. כגון גניבה, אבדה, נזק ושאר הפסדים שאינם אמורים לקרות בחיי יום יום.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קנה מוצר או הזמין עבודה וכדומה לא נחשיב את הסכום שמשלם כהוצאה מאחר ומקבל תמורה לכספו. </a:t>
          </a:r>
          <a:r>
            <a:rPr lang="he-IL" sz="1400">
              <a:solidFill>
                <a:srgbClr val="0070C0"/>
              </a:solidFill>
              <a:effectLst/>
              <a:latin typeface="Times New Roman" panose="02020603050405020304" pitchFamily="18" charset="0"/>
              <a:ea typeface="Calibri" panose="020F0502020204030204" pitchFamily="34" charset="0"/>
              <a:cs typeface="+mn-cs"/>
            </a:rPr>
            <a:t>אבל אם ח"ו פרצה שריפה,  אירעה גניבה או היזק בבית, או קרתה תאונה, מחלה או כל צרה ל"ע הכרוכות בהוצאות מיוחדות, או אפילו רק אבדה לו אבידה, סוברים פוסקים אלו להלכה שמנכים סכומים אלו מההכנסות. מאחר ויש כאן הפסד נטו ללא שום תמורה.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מכאן אנו מגיעים לסוג נוסף של נזקים: רהיטים, מכשירי חשמל וכל חפץ אחר בבית שמתקלקל. לעתים ניתן לנכות גם הפסד זה מסכום ההכנסות.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הכלל הוא:   כשמכשיר מתקלקל כשהוא "זקן ושבע ימים" ומת מחמת מלאכה,  לא נחשב הפסד. מדוע? כי כבר החזיר וכיסה את ההוצאה שהוציאו עבורו. אבל אם התקלקל בטרם עת נחשב הפסד כי עדיין לא קיבלו את תמורתו בשלימות.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הרי שנתקלקלה מכונת כביסה חדשה יחסית ואין אחריות, נחשבת הפסד מאחר ועדיין לא קיבל חזרה את מה שהשקיע בקניית המכונה. </a:t>
          </a:r>
          <a:r>
            <a:rPr lang="he-IL" sz="1400">
              <a:solidFill>
                <a:srgbClr val="0070C0"/>
              </a:solidFill>
              <a:effectLst/>
              <a:latin typeface="Times New Roman" panose="02020603050405020304" pitchFamily="18" charset="0"/>
              <a:ea typeface="Calibri" panose="020F0502020204030204" pitchFamily="34" charset="0"/>
              <a:cs typeface="+mn-cs"/>
            </a:rPr>
            <a:t>אלא שיש להבחין , אם נתקלקלה מכונה יקרה וקונה במקומה מכונה זולה, הרי חישוב ההפסד הוא לפי השווי של המכונה הישנה היקרה, אבל ההוצאה על החדשה נחשבת כמו כל הוצאות מחייה כקניית בגדים וכדומה. וכן להיפך, אם נתקלקלה מכונה זולה וקונה במקומה מכונה יקרה ההפסד נחשב רק לפי המכונה הזולה שהתקלקלה ולא לפי מה שקונה עתה.</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וכן הנזקים הקטנים השכיחים תדיר והם חלק מחיי יום יום  נחשבים בכלל הוצאות מחיה ואינם נחשבים הפסד כדי לנכות מההכנסות.</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נתקע במסמר ונקרע בגדו או נפל כוס מידו ונשבר וכל כיוצא בזה אינם נחשבים הפסדים ולא מנכים את דמי הבגד או דמי הכוס מההכנסות, מאחר וכך דרכו של אדם החי את חיו בעולם הזה.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ובכלל, יש להיזהר לא להקל יותר מדי ולא להחשיב כל תשלום לטכנאי להוצאה מוכרת, רק במקרים קיצוניים וכאמור.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ישנן הוצאות שקשה להגדיר את התמורה שמקבלים עבורן ולכן יש סברא להחשיב גם אותן כעין הפסד ולא להוצאות מחיה רגילות שמקבלים עליהם תמורה.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a:t>
          </a:r>
          <a:r>
            <a:rPr lang="he-IL" sz="1400">
              <a:solidFill>
                <a:srgbClr val="0070C0"/>
              </a:solidFill>
              <a:effectLst/>
              <a:latin typeface="Times New Roman" panose="02020603050405020304" pitchFamily="18" charset="0"/>
              <a:ea typeface="Calibri" panose="020F0502020204030204" pitchFamily="34" charset="0"/>
              <a:cs typeface="+mn-cs"/>
            </a:rPr>
            <a:t>יש פוסקים המבחינים בין מס הכנסה לבין ארנונה על דירת המגורים. מס הכנסה גם מה שמשלם מהמשכורת האישית מוכרת כהוצאה לענין מעשר ונחשבת כסכום שלא הרוויח מאחר וקשה להגדיר במדוייק את התמורה שמקבל עבור המס שמשלם. לעומת זאת, ארנונה על הבית אין מכירים בה כהוצאה. לא מנכים ארנונה ביתית מאחר ומקבלים תמורתה שירותים עירוניים מוגדרים והיא נחשבת כתשלום על השירותים הללו. ברור שארנונה על העסק נחשבת כהוצאה על העסק ומנכים אותה מהרווחים. בשעת הדחק יש מקילים להחשיב גם ארנונה ביתית כהוצאה מוכרת.</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spcAft>
              <a:spcPts val="800"/>
            </a:spcAft>
          </a:pPr>
          <a:r>
            <a:rPr lang="en-US" sz="1400">
              <a:effectLst/>
              <a:latin typeface="Times New Roman" panose="02020603050405020304" pitchFamily="18" charset="0"/>
              <a:ea typeface="Calibri" panose="020F0502020204030204" pitchFamily="34" charset="0"/>
              <a:cs typeface="Guttman Frank" panose="02010401010101010101" pitchFamily="2" charset="-79"/>
            </a:rPr>
            <a:t> </a:t>
          </a:r>
          <a:endParaRPr lang="he-IL" sz="1400" b="1">
            <a:solidFill>
              <a:srgbClr val="E20000"/>
            </a:solidFill>
          </a:endParaRPr>
        </a:p>
      </xdr:txBody>
    </xdr:sp>
    <xdr:clientData/>
  </xdr:twoCellAnchor>
  <xdr:twoCellAnchor>
    <xdr:from>
      <xdr:col>28</xdr:col>
      <xdr:colOff>7469</xdr:colOff>
      <xdr:row>2</xdr:row>
      <xdr:rowOff>167638</xdr:rowOff>
    </xdr:from>
    <xdr:to>
      <xdr:col>38</xdr:col>
      <xdr:colOff>7470</xdr:colOff>
      <xdr:row>211</xdr:row>
      <xdr:rowOff>37353</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34469295" y="167638"/>
          <a:ext cx="6630148" cy="3735339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he-IL" sz="2400" b="1">
              <a:solidFill>
                <a:schemeClr val="accent6">
                  <a:lumMod val="75000"/>
                </a:schemeClr>
              </a:solidFill>
            </a:rPr>
            <a:t>התרומות  הנחשבות למעשר</a:t>
          </a:r>
        </a:p>
        <a:p>
          <a:pPr algn="r" rtl="1"/>
          <a:endParaRPr lang="he-IL" sz="2000" b="1">
            <a:solidFill>
              <a:schemeClr val="accent6">
                <a:lumMod val="75000"/>
              </a:schemeClr>
            </a:solidFill>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כל סכום שמפרישים בתור מעשר יש לתרום למטרות של צדקה וחסד ומעשים טובים.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כלל ברזל קבעו בעניין התרומות מכספי מעשר הניתנות לצדקה או למטרות מצוה: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מה שהוא מחויב על פי ההלכה, או שהוא התחייב בעצמו אסור לפרוע ממעשר.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כלל זה מתחלק לשניים.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א.</a:t>
          </a:r>
          <a:r>
            <a:rPr lang="he-IL" sz="1400" b="1">
              <a:effectLst/>
              <a:latin typeface="Times New Roman" panose="02020603050405020304" pitchFamily="18" charset="0"/>
              <a:ea typeface="Calibri" panose="020F0502020204030204" pitchFamily="34" charset="0"/>
              <a:cs typeface="+mn-cs"/>
            </a:rPr>
            <a:t>   דברים שהאדם מחויב בהם אי אפשר לשלם ממעשר.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a:t>
          </a:r>
          <a:r>
            <a:rPr lang="he-IL" sz="1400">
              <a:solidFill>
                <a:srgbClr val="0070C0"/>
              </a:solidFill>
              <a:effectLst/>
              <a:latin typeface="Times New Roman" panose="02020603050405020304" pitchFamily="18" charset="0"/>
              <a:ea typeface="Calibri" panose="020F0502020204030204" pitchFamily="34" charset="0"/>
              <a:cs typeface="+mn-cs"/>
            </a:rPr>
            <a:t>הוצאות למצוות שהוא חייב בהם מעיקר הדין כמו תפילין, ציצית, ארבעת המינים, מצה וכיוצא בהם, ודאי שאין להוציאם מכספי מעשר. גם מצוות דרבנן כמו מתנות לאביונים בפורים ואפילו הוצאות למנהגים שאינם מעיקר הדין כמו מחצית השקל או פדיון "כפרות" וכדומה, אין לתתם ממעשר.</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solidFill>
                <a:srgbClr val="0070C0"/>
              </a:solidFill>
              <a:effectLst/>
              <a:latin typeface="Times New Roman" panose="02020603050405020304" pitchFamily="18" charset="0"/>
              <a:ea typeface="Calibri" panose="020F0502020204030204" pitchFamily="34" charset="0"/>
              <a:cs typeface="+mn-cs"/>
            </a:rPr>
            <a:t>יתירה מזאת, המוציא הוצאות לפרנס בניו ובנותיו הגדולים שאינו חייב לזונם מעיקר הדין, מאחר והיום הדבר נחשב כחובה גמורה, אין לשלם ממעשר. וה"ה בתשלום שכר לימוד שאינו חייב בו מן הדין, כגון השכר שמשלמים לסמינר עבור בנותיו שאינו חייב מעיקר הדין, אבל מאחר והדבר מקובל היום כחובה, אם ישלם מכספי מעשר יחשב כ"פורע חובו מן המעשר" שזה אסור. לפי זה, השוכר מורה פרטי לקדם את בנו בלימוד יש להבחין בין מורה פרטי שהוא חייב לשכור כדי שבנו לא יפגר בלימוד שאין להחשיבו ממעשר ובין מורה ששוכר רק לתוספת קידום. וכן כיוצא בזה.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יש מחמירים שכל הוצאה שהיה מוציא ממילא, הגם שאינו מחויב בדבר כלל, אין להוציא מכספי מעשר כי גם זה נחשב כעין "פורע חובו מן המעשר". רק הוצאות למצוות שלא היה מוציא כלל לולי האפשרות להורידן מן המעשר, מותר לקחת בחשבון. לפי זה גם השוכר מורה פרטי לקדם את בנו באופן שאין לו שום הכרח לכך, אסור לשלם מן המעשר אם ממילא היה שוכר מורה זה. רק אם הסתמך על המעשר, ולולי המעשר לא היה שוכרו, מותר. [ראה דרך אמונה הלכות מתנות עניים פרק ז' ס"ק כ"ז ובציון ההלכה שם שמרחיב בעניין, ומשמע שדעתו להחמיר. וכן הורה גם בע"פ לשאלה, שרק בישיבות שאין מכריחים כלל לשלם שכר לימוד, מותר לשלם מכספי 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ב.</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מה שהאדם התחייב לצדקה או למטרת מצוה</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אסור לפרוע חובו ממעשר. </a:t>
          </a:r>
          <a:r>
            <a:rPr lang="he-IL" sz="1400">
              <a:effectLst/>
              <a:latin typeface="Times New Roman" panose="02020603050405020304" pitchFamily="18" charset="0"/>
              <a:ea typeface="Calibri" panose="020F0502020204030204" pitchFamily="34" charset="0"/>
              <a:cs typeface="+mn-cs"/>
            </a:rPr>
            <a:t>וכן מצוות שאינו חייב בהם</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אם לא התכוון בשעת ההתחייבות שייתן ממעשר אסור לו לתת מכספי מעשר. כלל זה נגזר גם הוא מהאמור שאין לפרוע חובות מכספי צדקה.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a:t>
          </a:r>
          <a:r>
            <a:rPr lang="he-IL" sz="1400">
              <a:solidFill>
                <a:srgbClr val="0070C0"/>
              </a:solidFill>
              <a:effectLst/>
              <a:latin typeface="Times New Roman" panose="02020603050405020304" pitchFamily="18" charset="0"/>
              <a:ea typeface="Calibri" panose="020F0502020204030204" pitchFamily="34" charset="0"/>
              <a:cs typeface="+mn-cs"/>
            </a:rPr>
            <a:t> קנה "עליות" בבית הכנסת ולא התכוון בשעת מעשה שיהיה על חשבון המעשר, אסור לשלם מכספי המעשר שנחשב "פורע חובו ממעשר". וכן בכל התחייבות לצדקה כמו הוראות קבע לארגונים וכדומה. אבל אם בשעה שהתחייב חשב לתת ממעשר, או שזה דרכו תמיד, מותר. ולכן התומך בבניו וחתניו לומדי תורה לאחר חתונתם מותר לתת להם מכספי מעשר רק אם לא התחייב לתמוך בהם, ואפילו אם התחייב לתמוך בהם אלא שתכנן מראש להוציא סכום זה מכספי מעשר, מותר, שאז אינו נחשב "פורע חובו ממעשר".</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לאלו מטרות אפשר לתרום?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גדולי הפוסקים הקדמונים נחלקו אם יש לתת את המעשר רק לעניים, או שאפשר לתרום לכל דבר מצוה ומטרה קדושה.</a:t>
          </a:r>
          <a:r>
            <a:rPr lang="he-IL" sz="1400" b="1">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הדיון הוא, האם מדמים מעשר כספים למעשר עני שמיועד לעניים בלבד, או שמא מדמים למעשר שני שמטרתו עלייה לירושלים להגות שם בתורה ולקיים מצוות, וכפי משמע מן הפסוק "הביאו את המעשר לבית האוצר ויהיה טרף בביתי..." שלא מדבר שם על עניים כלל.</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ג.  </a:t>
          </a:r>
          <a:r>
            <a:rPr lang="he-IL" sz="1400" b="1">
              <a:effectLst/>
              <a:latin typeface="Times New Roman" panose="02020603050405020304" pitchFamily="18" charset="0"/>
              <a:ea typeface="Calibri" panose="020F0502020204030204" pitchFamily="34" charset="0"/>
              <a:cs typeface="+mn-cs"/>
            </a:rPr>
            <a:t> מסקנת האחרונים למעשה להקל לתרום מכספי מעשר למטרות מצוה. </a:t>
          </a:r>
          <a:r>
            <a:rPr lang="he-IL" sz="1400">
              <a:effectLst/>
              <a:latin typeface="Times New Roman" panose="02020603050405020304" pitchFamily="18" charset="0"/>
              <a:ea typeface="Calibri" panose="020F0502020204030204" pitchFamily="34" charset="0"/>
              <a:cs typeface="+mn-cs"/>
            </a:rPr>
            <a:t>יש שמייעצים לחלק את המעשר חציו לעניים וחציו למטרות מצוה חשובות אחרות ולא יתרום כל מעשרותיו רק למטרות מצוה.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דוגמאות למטרות מצוות ומעשים טובים</a:t>
          </a:r>
          <a:r>
            <a:rPr lang="he-IL" sz="1400">
              <a:solidFill>
                <a:srgbClr val="0070C0"/>
              </a:solidFill>
              <a:effectLst/>
              <a:latin typeface="Times New Roman" panose="02020603050405020304" pitchFamily="18" charset="0"/>
              <a:ea typeface="Calibri" panose="020F0502020204030204" pitchFamily="34" charset="0"/>
              <a:cs typeface="+mn-cs"/>
            </a:rPr>
            <a:t>:   קניית ספרים ללימוד ונתינת רשות גם לאחרים ללמוד בהם, תוך ציון על הספר שנקנה מכסף מעשר, הדפסת ספרים שמביאים תועלת לציבור, הוצאות בית הכנסת, אירגוני החזרה בתשובה, חינוך והפצת תורה, בניית מוסדות תורה ומקוואות, הוצאות עירובין וגדרים וסייגים, אירגוני עזרה לחולים או לחשוכי ילדים, ארגוני חסד שאינם מיועדים לעניים דווקא, וכו'. כל המצוות והמעשים הטובים שהתברך בהם דורנו בשפע ב"ה.</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גם אלו המקפידים לתרום רק לצורך עניים, אם תורמים לארגונים העוזרים </a:t>
          </a:r>
          <a:r>
            <a:rPr lang="he-IL" sz="1400" u="sng">
              <a:effectLst/>
              <a:latin typeface="Times New Roman" panose="02020603050405020304" pitchFamily="18" charset="0"/>
              <a:ea typeface="Calibri" panose="020F0502020204030204" pitchFamily="34" charset="0"/>
              <a:cs typeface="+mn-cs"/>
            </a:rPr>
            <a:t>גם</a:t>
          </a:r>
          <a:r>
            <a:rPr lang="he-IL" sz="1400">
              <a:effectLst/>
              <a:latin typeface="Times New Roman" panose="02020603050405020304" pitchFamily="18" charset="0"/>
              <a:ea typeface="Calibri" panose="020F0502020204030204" pitchFamily="34" charset="0"/>
              <a:cs typeface="+mn-cs"/>
            </a:rPr>
            <a:t> לעניים כמו "יד שרה", "עזר מציון" "הצלה" ורבים כיוצא בהם, או לישיבות שלומדים שם בחורים עניים בחינם, יש אומרים שמספיק לכוון שמסכים שתרומתו תיועד רק לעניים, ואינו צריך להתנות עם הנהלת הארגון.</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מרן הגר"ח זצ"ל הורה שתמיכה בת"ח שיש לו פרנסה מינימלית אבל התומך </a:t>
          </a:r>
          <a:r>
            <a:rPr lang="he-IL" sz="1400" u="none">
              <a:solidFill>
                <a:sysClr val="windowText" lastClr="000000"/>
              </a:solidFill>
              <a:effectLst/>
              <a:latin typeface="Times New Roman" panose="02020603050405020304" pitchFamily="18" charset="0"/>
              <a:ea typeface="Calibri" panose="020F0502020204030204" pitchFamily="34" charset="0"/>
              <a:cs typeface="+mn-cs"/>
            </a:rPr>
            <a:t>רוצה</a:t>
          </a:r>
          <a:r>
            <a:rPr lang="he-IL" sz="1000" u="none">
              <a:solidFill>
                <a:sysClr val="windowText" lastClr="000000"/>
              </a:solidFill>
              <a:effectLst/>
              <a:latin typeface="Times New Roman" panose="02020603050405020304" pitchFamily="18" charset="0"/>
              <a:ea typeface="Calibri" panose="020F0502020204030204" pitchFamily="34" charset="0"/>
              <a:cs typeface="Guttman Frank" panose="02010401010101010101" pitchFamily="2" charset="-79"/>
            </a:rPr>
            <a:t> </a:t>
          </a:r>
          <a:r>
            <a:rPr lang="he-IL" sz="1400" u="none">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שיהיה לו יותר הרחבת הדעת ללימוד, לא נחשבת כצדקה לעניים אלא כתרומה לצורך מצוה, ואפשר לתמוך בו מכסף מעשר רק לפי השיטה המחשיבה צרכי מצוה למעשר.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איך קובעים איזו מטרה נחשבת מטרת מצוה?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 ההוצאות שיהודי חרד לדבר ה' מוציא, הלא הן לצרכי מצווה, אם לא באופן ישיר אז בעקיפין. אוכל ומתלבש, זן ומפרנס וכו' הכל כדי שיוכלו ללמוד תורה ולעבוד את השי"ת. דוק ותשכח.</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אלא שכללים ברורים מסרו לנו רבותינו כדי להבחין מה נחשב הוצאה לדבר מצוה באמת. [כמו הכללים לגבי הוצאות בעסק שלמדנו עליהם למעלה]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כלל גדול אמרו בהגדרת תרומות למטרות מצוה: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ד.   </a:t>
          </a:r>
          <a:r>
            <a:rPr lang="he-IL" sz="1400" b="1">
              <a:effectLst/>
              <a:latin typeface="Times New Roman" panose="02020603050405020304" pitchFamily="18" charset="0"/>
              <a:ea typeface="Calibri" panose="020F0502020204030204" pitchFamily="34" charset="0"/>
              <a:cs typeface="+mn-cs"/>
            </a:rPr>
            <a:t>רק כש</a:t>
          </a:r>
          <a:r>
            <a:rPr lang="he-IL" sz="1400" b="1" u="sng">
              <a:effectLst/>
              <a:latin typeface="Times New Roman" panose="02020603050405020304" pitchFamily="18" charset="0"/>
              <a:ea typeface="Calibri" panose="020F0502020204030204" pitchFamily="34" charset="0"/>
              <a:cs typeface="+mn-cs"/>
            </a:rPr>
            <a:t>עיקר</a:t>
          </a:r>
          <a:r>
            <a:rPr lang="he-IL" sz="1400" b="1">
              <a:effectLst/>
              <a:latin typeface="Times New Roman" panose="02020603050405020304" pitchFamily="18" charset="0"/>
              <a:ea typeface="Calibri" panose="020F0502020204030204" pitchFamily="34" charset="0"/>
              <a:cs typeface="+mn-cs"/>
            </a:rPr>
            <a:t> כוונת ההוצאה הוא למצווה, ובלי המצווה לא היה מוציא הוצאה זו אפשר להחשיבה למעשר.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a:t>
          </a:r>
          <a:r>
            <a:rPr lang="he-IL" sz="1400">
              <a:solidFill>
                <a:srgbClr val="0070C0"/>
              </a:solidFill>
              <a:effectLst/>
              <a:latin typeface="Times New Roman" panose="02020603050405020304" pitchFamily="18" charset="0"/>
              <a:ea typeface="Calibri" panose="020F0502020204030204" pitchFamily="34" charset="0"/>
              <a:cs typeface="+mn-cs"/>
            </a:rPr>
            <a:t>  אוכל, ביגוד ודיור וכו', ודאי שהוא חייב את אלו כדי שיוכל ללמוד ולהתפלל ולקיים מצוות. אבל הרי בלי העבודה הרוחנית שלו גם היה מוציא הוצאות אלו. ו</a:t>
          </a:r>
          <a:r>
            <a:rPr lang="he-IL" sz="1400" u="sng">
              <a:solidFill>
                <a:srgbClr val="0070C0"/>
              </a:solidFill>
              <a:effectLst/>
              <a:latin typeface="Times New Roman" panose="02020603050405020304" pitchFamily="18" charset="0"/>
              <a:ea typeface="Calibri" panose="020F0502020204030204" pitchFamily="34" charset="0"/>
              <a:cs typeface="+mn-cs"/>
            </a:rPr>
            <a:t>עיקר</a:t>
          </a:r>
          <a:r>
            <a:rPr lang="he-IL" sz="1400">
              <a:solidFill>
                <a:srgbClr val="0070C0"/>
              </a:solidFill>
              <a:effectLst/>
              <a:latin typeface="Times New Roman" panose="02020603050405020304" pitchFamily="18" charset="0"/>
              <a:ea typeface="Calibri" panose="020F0502020204030204" pitchFamily="34" charset="0"/>
              <a:cs typeface="+mn-cs"/>
            </a:rPr>
            <a:t> הכוונה הוא כדי לחיות, להתלבש ולדור לפי הצרכים, לכן אין להחשיבם לצרכי מצוה. [ואם אוכל מאכלים בריאים במיוחד  כדי שיהיה לו יותר כח ללמוד </a:t>
          </a:r>
          <a:r>
            <a:rPr lang="he-IL" sz="1400" u="sng">
              <a:solidFill>
                <a:srgbClr val="0070C0"/>
              </a:solidFill>
              <a:effectLst/>
              <a:latin typeface="Times New Roman" panose="02020603050405020304" pitchFamily="18" charset="0"/>
              <a:ea typeface="Calibri" panose="020F0502020204030204" pitchFamily="34" charset="0"/>
              <a:cs typeface="+mn-cs"/>
            </a:rPr>
            <a:t>תורה</a:t>
          </a:r>
          <a:r>
            <a:rPr lang="he-IL" sz="10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rPr>
            <a:t> </a:t>
          </a:r>
          <a:r>
            <a:rPr lang="he-IL" sz="1400">
              <a:solidFill>
                <a:srgbClr val="0070C0"/>
              </a:solidFill>
              <a:effectLst/>
              <a:latin typeface="Times New Roman" panose="02020603050405020304" pitchFamily="18" charset="0"/>
              <a:ea typeface="Calibri" panose="020F0502020204030204" pitchFamily="34" charset="0"/>
              <a:cs typeface="+mn-cs"/>
            </a:rPr>
            <a:t> יש לעיין אם נחשב צורך מצוה].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יוצא דבר מעניין,</a:t>
          </a:r>
          <a:r>
            <a:rPr lang="he-IL" sz="1400">
              <a:effectLst/>
              <a:latin typeface="Times New Roman" panose="02020603050405020304" pitchFamily="18" charset="0"/>
              <a:ea typeface="Calibri" panose="020F0502020204030204" pitchFamily="34" charset="0"/>
              <a:cs typeface="+mn-cs"/>
            </a:rPr>
            <a:t> התומך תורה ותורם למוסדות וישיבות, כספו משמש לאוכל ולמגורי התלמידים למשכורות עבור הצוות למחייתם, כל הסכום נחשב צדקה למהדרין. אפילו ההוצאות הנלוות והחלק שהמשולחים וגובי הצדקה מורידים לעצמם - כך פסק הגר"ח קנייבסקי זצ"ל - הכל נחשב צדקה לעניין 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אבל הצוות והעובדים עצמם וכן הגובים אינם רשאים לממן את מזונם מכספי מעשר כאמור לעיל. רק התורם דנן, מאחר ותורם כל הסכום בכוונה שיוכלו ללמוד תורה ובלי זה לא היה נותן הרי </a:t>
          </a:r>
          <a:r>
            <a:rPr lang="he-IL" sz="1400" u="sng">
              <a:effectLst/>
              <a:latin typeface="Times New Roman" panose="02020603050405020304" pitchFamily="18" charset="0"/>
              <a:ea typeface="Calibri" panose="020F0502020204030204" pitchFamily="34" charset="0"/>
              <a:cs typeface="+mn-cs"/>
            </a:rPr>
            <a:t>שאצלו</a:t>
          </a:r>
          <a:r>
            <a:rPr lang="he-IL" sz="1400">
              <a:effectLst/>
              <a:latin typeface="Times New Roman" panose="02020603050405020304" pitchFamily="18" charset="0"/>
              <a:ea typeface="Calibri" panose="020F0502020204030204" pitchFamily="34" charset="0"/>
              <a:cs typeface="+mn-cs"/>
            </a:rPr>
            <a:t> זה נחשב דבר מצוה ומוריד כל הסכום מן המעשר.</a:t>
          </a:r>
          <a:r>
            <a:rPr lang="he-IL" sz="1400">
              <a:solidFill>
                <a:srgbClr val="FF000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תרומה עבור תמורה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ה.</a:t>
          </a:r>
          <a:r>
            <a:rPr lang="he-IL" sz="1400" b="1">
              <a:effectLst/>
              <a:latin typeface="Times New Roman" panose="02020603050405020304" pitchFamily="18" charset="0"/>
              <a:ea typeface="Calibri" panose="020F0502020204030204" pitchFamily="34" charset="0"/>
              <a:cs typeface="+mn-cs"/>
            </a:rPr>
            <a:t>   כלל גדול נוסף בנוגע לתרומות. כל תרומה לארגון שהתורם מקבל עבורה תמורה, כמו הופעה</a:t>
          </a:r>
          <a:r>
            <a:rPr lang="en-US" sz="1400" b="1">
              <a:effectLst/>
              <a:latin typeface="Times New Roman" panose="02020603050405020304" pitchFamily="18" charset="0"/>
              <a:ea typeface="Calibri" panose="020F0502020204030204" pitchFamily="34" charset="0"/>
              <a:cs typeface="+mn-cs"/>
            </a:rPr>
            <a:t> </a:t>
          </a:r>
          <a:r>
            <a:rPr lang="en-US" sz="1400" b="1" baseline="0">
              <a:effectLst/>
              <a:latin typeface="Times New Roman" panose="02020603050405020304" pitchFamily="18" charset="0"/>
              <a:ea typeface="Calibri" panose="020F0502020204030204" pitchFamily="34" charset="0"/>
              <a:cs typeface="+mn-cs"/>
            </a:rPr>
            <a:t> </a:t>
          </a:r>
          <a:r>
            <a:rPr lang="he-IL" sz="1400" b="1" baseline="0">
              <a:effectLst/>
              <a:latin typeface="Times New Roman" panose="02020603050405020304" pitchFamily="18" charset="0"/>
              <a:ea typeface="Calibri" panose="020F0502020204030204" pitchFamily="34" charset="0"/>
              <a:cs typeface="+mn-cs"/>
            </a:rPr>
            <a:t>חינם,</a:t>
          </a:r>
          <a:r>
            <a:rPr lang="he-IL" sz="1400" b="1">
              <a:effectLst/>
              <a:latin typeface="Times New Roman" panose="02020603050405020304" pitchFamily="18" charset="0"/>
              <a:ea typeface="Calibri" panose="020F0502020204030204" pitchFamily="34" charset="0"/>
              <a:cs typeface="+mn-cs"/>
            </a:rPr>
            <a:t> פירסום שמחות או נופש וכדומה, אפילו אם כל הכסף שתורם הולך למטרת צדקה, השווי של התמורה שמקבל יש להסתפק אם אפשר להחשיבה כתרומה. </a:t>
          </a:r>
          <a:r>
            <a:rPr lang="he-IL" sz="1400">
              <a:effectLst/>
              <a:latin typeface="Times New Roman" panose="02020603050405020304" pitchFamily="18" charset="0"/>
              <a:ea typeface="Calibri" panose="020F0502020204030204" pitchFamily="34" charset="0"/>
              <a:cs typeface="+mn-cs"/>
            </a:rPr>
            <a:t>כשקונה מעני כדי להנותו אבל מקבל תמורה, או שמקפיד לקנות בחנותו של יהודי כדי שלא יתמוטט שזו הדרגה הגבוהה ביותר בצדקה, (לפי הרמב"ם, הטור והשו"ע) אבל הוא מקבל תמורה מלאה לכספו, ודאי אין להחשיבה ממעשר כספים.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וסימנך: רק </a:t>
          </a:r>
          <a:r>
            <a:rPr lang="he-IL" sz="1400" b="1">
              <a:solidFill>
                <a:srgbClr val="FF0000"/>
              </a:solidFill>
              <a:effectLst/>
              <a:latin typeface="Times New Roman" panose="02020603050405020304" pitchFamily="18" charset="0"/>
              <a:ea typeface="Calibri" panose="020F0502020204030204" pitchFamily="34" charset="0"/>
              <a:cs typeface="+mn-cs"/>
            </a:rPr>
            <a:t>תרומה ללא תמורה </a:t>
          </a:r>
          <a:r>
            <a:rPr lang="he-IL" sz="1400" b="1">
              <a:effectLst/>
              <a:latin typeface="Times New Roman" panose="02020603050405020304" pitchFamily="18" charset="0"/>
              <a:ea typeface="Calibri" panose="020F0502020204030204" pitchFamily="34" charset="0"/>
              <a:cs typeface="+mn-cs"/>
            </a:rPr>
            <a:t>נחשבת תרומה לעניין צדקה. </a:t>
          </a:r>
          <a:r>
            <a:rPr lang="he-IL" sz="1400">
              <a:effectLst/>
              <a:latin typeface="Times New Roman" panose="02020603050405020304" pitchFamily="18" charset="0"/>
              <a:ea typeface="Calibri" panose="020F0502020204030204" pitchFamily="34" charset="0"/>
              <a:cs typeface="+mn-cs"/>
            </a:rPr>
            <a:t>יש לנכות את ערך התמורה שמקבל מסכום התרומה שנותן ורק הנותר יכול להחשב 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מכאן אנחנו מגיעים לתופעה שכיחה: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קניית </a:t>
          </a:r>
          <a:r>
            <a:rPr lang="he-IL" sz="1400" b="1" u="sng">
              <a:solidFill>
                <a:srgbClr val="0070C0"/>
              </a:solidFill>
              <a:effectLst/>
              <a:latin typeface="Times New Roman" panose="02020603050405020304" pitchFamily="18" charset="0"/>
              <a:ea typeface="Calibri" panose="020F0502020204030204" pitchFamily="34" charset="0"/>
              <a:cs typeface="+mn-cs"/>
            </a:rPr>
            <a:t>הגרלות</a:t>
          </a:r>
          <a:r>
            <a:rPr lang="he-IL" sz="1400" b="1">
              <a:solidFill>
                <a:srgbClr val="0070C0"/>
              </a:solidFill>
              <a:effectLst/>
              <a:latin typeface="Times New Roman" panose="02020603050405020304" pitchFamily="18" charset="0"/>
              <a:ea typeface="Calibri" panose="020F0502020204030204" pitchFamily="34" charset="0"/>
              <a:cs typeface="+mn-cs"/>
            </a:rPr>
            <a:t> מכספי מעשר, וכן הטבות שונות שארגונים וישיבות מעניקים לתורמים כמו מתנות, פירסום אירועים וכדומה.</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יש בכך נידון גדול בפוסקים האחרונים. המארגנים את ההגרלות מצהירים בפשטות בשם רבנים שמותר ואף מצוה לשלם מכספי מעשר. אבל אין הדבר פשוט כל עיקר. מצד הנהלת הארגון באמת אין מניעה להשתמש בכסף צדקה לכל צורך שיכניס להם רווחים, והפרסים שהארגון מחלק נחשבים צורכי צדקה כמו שאר ההוצאות המיועדות להביא תרומות </a:t>
          </a:r>
          <a:r>
            <a:rPr lang="he-IL" sz="1050">
              <a:effectLst/>
              <a:latin typeface="Times New Roman" panose="02020603050405020304" pitchFamily="18" charset="0"/>
              <a:ea typeface="Calibri" panose="020F0502020204030204" pitchFamily="34" charset="0"/>
              <a:cs typeface="+mn-cs"/>
            </a:rPr>
            <a:t>(כמו מימון גבאי צדקה, הוצאות פרסום וכדומה)</a:t>
          </a:r>
          <a:r>
            <a:rPr lang="he-IL" sz="1400">
              <a:effectLst/>
              <a:latin typeface="Times New Roman" panose="02020603050405020304" pitchFamily="18" charset="0"/>
              <a:ea typeface="Calibri" panose="020F0502020204030204" pitchFamily="34" charset="0"/>
              <a:cs typeface="+mn-cs"/>
            </a:rPr>
            <a:t>. אך מצד הנותן, הרי הוא מקבל תמורה לכספו! לכן יש פוסקים האוסרים לקנות הגרלות מכספי מעשר. ויש סוברים שצריך להעריך את כרטיסי ההגרלה כמה הם שווים באמת [לפי אמות מידה מסחריים של סיכוי-סיכון ולא לפי המחיר שנמכר] וסכום זה אסור להוציא מן המעשר כי הרי מקבל תמורה לכספו, ורק מה שנוסף על הערך האמתי של הכרטיס, מותר להוציא ממעשר. ויש הסוברים שאם יזכה – כל הזכייה שייכת לצדקה, מאחר וזה נחשב כמי שמשקיע כספי מעשר בעסק שעליו לתת את הרווחים למעשר.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להלכה, מצאנו הכרעה שיש להבחין בין </a:t>
          </a:r>
          <a:r>
            <a:rPr lang="he-IL" sz="1400" b="1">
              <a:effectLst/>
              <a:latin typeface="Times New Roman" panose="02020603050405020304" pitchFamily="18" charset="0"/>
              <a:ea typeface="Calibri" panose="020F0502020204030204" pitchFamily="34" charset="0"/>
              <a:cs typeface="+mn-cs"/>
            </a:rPr>
            <a:t>מי שקונה </a:t>
          </a:r>
          <a:r>
            <a:rPr lang="he-IL" sz="1400" b="1" u="sng">
              <a:effectLst/>
              <a:latin typeface="Times New Roman" panose="02020603050405020304" pitchFamily="18" charset="0"/>
              <a:ea typeface="Calibri" panose="020F0502020204030204" pitchFamily="34" charset="0"/>
              <a:cs typeface="+mn-cs"/>
            </a:rPr>
            <a:t>גם</a:t>
          </a:r>
          <a:r>
            <a:rPr lang="he-IL" sz="1400" b="1">
              <a:effectLst/>
              <a:latin typeface="Times New Roman" panose="02020603050405020304" pitchFamily="18" charset="0"/>
              <a:ea typeface="Calibri" panose="020F0502020204030204" pitchFamily="34" charset="0"/>
              <a:cs typeface="+mn-cs"/>
            </a:rPr>
            <a:t> לשם צדקה, דהיינו שרוצה לתרום לארגון הצדקה או הישיבה אבל מעוניין </a:t>
          </a:r>
          <a:r>
            <a:rPr lang="he-IL" sz="1400" b="1" u="sng">
              <a:effectLst/>
              <a:latin typeface="Times New Roman" panose="02020603050405020304" pitchFamily="18" charset="0"/>
              <a:ea typeface="Calibri" panose="020F0502020204030204" pitchFamily="34" charset="0"/>
              <a:cs typeface="+mn-cs"/>
            </a:rPr>
            <a:t>גם</a:t>
          </a:r>
          <a:r>
            <a:rPr lang="he-IL" sz="1400" b="1">
              <a:effectLst/>
              <a:latin typeface="Times New Roman" panose="02020603050405020304" pitchFamily="18" charset="0"/>
              <a:ea typeface="Calibri" panose="020F0502020204030204" pitchFamily="34" charset="0"/>
              <a:cs typeface="+mn-cs"/>
            </a:rPr>
            <a:t> "לאכול הפירות בעולם הזה" ולהרוויח, יכול לקנות ממעשר. אבל אם כל הכוונה היא </a:t>
          </a:r>
          <a:r>
            <a:rPr lang="he-IL" sz="1400" b="1" u="sng">
              <a:effectLst/>
              <a:latin typeface="Times New Roman" panose="02020603050405020304" pitchFamily="18" charset="0"/>
              <a:ea typeface="Calibri" panose="020F0502020204030204" pitchFamily="34" charset="0"/>
              <a:cs typeface="+mn-cs"/>
            </a:rPr>
            <a:t>רק</a:t>
          </a:r>
          <a:r>
            <a:rPr lang="he-IL" sz="1400" b="1">
              <a:effectLst/>
              <a:latin typeface="Times New Roman" panose="02020603050405020304" pitchFamily="18" charset="0"/>
              <a:ea typeface="Calibri" panose="020F0502020204030204" pitchFamily="34" charset="0"/>
              <a:cs typeface="+mn-cs"/>
            </a:rPr>
            <a:t> כדי לזכות בפרסים ובלי המעשר היה קונה מכספו, קשה להקל כי משתמש בכספי מעשר לצורכו.</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ולא לגבי הגרלות בלבד נאמרו הדברים. קיימים היום גורמים שונים המפרסמים היתרים גורפים כמו: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קופות חולים שמפרסמים היתר לשלם ביטוח בריאות משלים מכספי מעשר </a:t>
          </a:r>
          <a:r>
            <a:rPr lang="he-IL" sz="1400" b="1">
              <a:effectLst/>
              <a:latin typeface="Times New Roman" panose="02020603050405020304" pitchFamily="18" charset="0"/>
              <a:ea typeface="Calibri" panose="020F0502020204030204" pitchFamily="34" charset="0"/>
              <a:cs typeface="+mn-cs"/>
            </a:rPr>
            <a:t>וכדומה. אם התירו רבנים לשלם על ילדים מעל גיל שש שיש מקום להקל כלפיהם מעיקר הדין, מי אומר שהתירו לכל אדם. הרי מזון גם הוא פיקוח נפש ולא התירו להוציא עליו מן המעשר, וכן כל הוצאות רפואיות אחרות. במקרים כאלה יש לשאול בפרטות רב הבקיא בהלכות אלו וגם מכיר את מצבו הכלכלי של השואל.</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a:t>
          </a:r>
          <a:r>
            <a:rPr lang="he-IL" sz="1400">
              <a:solidFill>
                <a:srgbClr val="0070C0"/>
              </a:solidFill>
              <a:effectLst/>
              <a:latin typeface="Times New Roman" panose="02020603050405020304" pitchFamily="18" charset="0"/>
              <a:ea typeface="Calibri" panose="020F0502020204030204" pitchFamily="34" charset="0"/>
              <a:cs typeface="+mn-cs"/>
            </a:rPr>
            <a:t> </a:t>
          </a:r>
          <a:r>
            <a:rPr lang="he-IL" sz="1400" b="1">
              <a:solidFill>
                <a:srgbClr val="0070C0"/>
              </a:solidFill>
              <a:effectLst/>
              <a:latin typeface="Times New Roman" panose="02020603050405020304" pitchFamily="18" charset="0"/>
              <a:ea typeface="Calibri" panose="020F0502020204030204" pitchFamily="34" charset="0"/>
              <a:cs typeface="+mn-cs"/>
            </a:rPr>
            <a:t>נוספת</a:t>
          </a:r>
          <a:r>
            <a:rPr lang="he-IL" sz="1400">
              <a:solidFill>
                <a:srgbClr val="0070C0"/>
              </a:solidFill>
              <a:effectLst/>
              <a:latin typeface="Times New Roman" panose="02020603050405020304" pitchFamily="18" charset="0"/>
              <a:ea typeface="Calibri" panose="020F0502020204030204" pitchFamily="34" charset="0"/>
              <a:cs typeface="+mn-cs"/>
            </a:rPr>
            <a:t> למי שמקבל תמורה לתרומה:  נושא "הסכם יששכר-זבולון" שמסתפק בו הגרח"ק זצ"ל האם אפשר לממן מכספי מעשר. גם כאן, מאחר ומדובר בשותפות, יתכן שניתן להחשיב את החלק של התורה שמקבל הזבולון כעין תמורה עבור התמיכה שנותן ליששכר וממילא אסור להוציאה ממעשר.</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 הפוכה: </a:t>
          </a:r>
          <a:r>
            <a:rPr lang="he-IL" sz="1400">
              <a:solidFill>
                <a:srgbClr val="0070C0"/>
              </a:solidFill>
              <a:effectLst/>
              <a:latin typeface="Times New Roman" panose="02020603050405020304" pitchFamily="18" charset="0"/>
              <a:ea typeface="Calibri" panose="020F0502020204030204" pitchFamily="34" charset="0"/>
              <a:cs typeface="+mn-cs"/>
            </a:rPr>
            <a:t> נהוג היום סידור המכונה "ערבים" או "כל ישראל ערבים" וכיו"ב שהם משמשים גם כמין ביטוח חיים, והרי ברור שלביטוח חיים אין להפריש מכספי מעשר כי מקבל תמורה לכספו. אבל כיון שהכסף הולך כולו ליתומים ורק עשו הסדר שכל מי שנמנה בקבוצה יקבל גם הוא על כל צרה שלא תבוא, ואין כאן התחייבות ממשית שכל אחד מהשותפים בקבוצה יכול לפרוש בכל עת, מותר ומצוה לתרום לצורך כך מכספי מעשר.</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ו.</a:t>
          </a:r>
          <a:r>
            <a:rPr lang="he-IL" sz="1400" b="1">
              <a:effectLst/>
              <a:latin typeface="Times New Roman" panose="02020603050405020304" pitchFamily="18" charset="0"/>
              <a:ea typeface="Calibri" panose="020F0502020204030204" pitchFamily="34" charset="0"/>
              <a:cs typeface="+mn-cs"/>
            </a:rPr>
            <a:t>   העמלה שהבנק מוריד על הוראת קבע או הפקדת שיק, גם נכללת בסכום של הצדקה</a:t>
          </a:r>
          <a:r>
            <a:rPr lang="he-IL" sz="1400">
              <a:effectLst/>
              <a:latin typeface="Times New Roman" panose="02020603050405020304" pitchFamily="18" charset="0"/>
              <a:ea typeface="Calibri" panose="020F0502020204030204" pitchFamily="34" charset="0"/>
              <a:cs typeface="+mn-cs"/>
            </a:rPr>
            <a:t> כמו כל שאר הוצאות המוסד ונחשבת למעשר. [כך הורה מרן הגרח"ק זצ"ל בתשובה לשאלה, ויש מי שהביא בשמו פסק סותר]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ז.</a:t>
          </a:r>
          <a:r>
            <a:rPr lang="he-IL" sz="1400" b="1">
              <a:effectLst/>
              <a:latin typeface="Times New Roman" panose="02020603050405020304" pitchFamily="18" charset="0"/>
              <a:ea typeface="Calibri" panose="020F0502020204030204" pitchFamily="34" charset="0"/>
              <a:cs typeface="+mn-cs"/>
            </a:rPr>
            <a:t>   פסק הגר"י זילברשטיין שליט"א שבעל מלאכה או מוכר שנותן הנחה ומוותר לעני יכול להחשיב סכום זה כצדקה בעת הפרשת המעשר</a:t>
          </a:r>
          <a:r>
            <a:rPr lang="he-IL" sz="1400">
              <a:effectLst/>
              <a:latin typeface="Times New Roman" panose="02020603050405020304" pitchFamily="18" charset="0"/>
              <a:ea typeface="Calibri" panose="020F0502020204030204" pitchFamily="34" charset="0"/>
              <a:cs typeface="+mn-cs"/>
            </a:rPr>
            <a:t>, ובלבד שאילולי ההנחה היה העני משלם לו את המחיר במלואו. וכן המוותר על חוב שחייב לו העני בכוונה להוריד סכום זה ממעשר. המוותר על חוב למי שאינו עני ורק למען השלום ולמנוע מריבות נחשב לצורך מצוה ולא צדקה.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אם בשעה שויתר לא כיון להוריד ממעשר יש הדנים בדבר אם אח"כ יכול להחשיבו למעשר. וכן דנים בכל תרומה לצדקה שלא תרם על דעת מעשר ורק אח"כ מחליט להחשיבו כמעשר.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ח.</a:t>
          </a:r>
          <a:r>
            <a:rPr lang="he-IL" sz="1400" b="1">
              <a:effectLst/>
              <a:latin typeface="Times New Roman" panose="02020603050405020304" pitchFamily="18" charset="0"/>
              <a:ea typeface="Calibri" panose="020F0502020204030204" pitchFamily="34" charset="0"/>
              <a:cs typeface="+mn-cs"/>
            </a:rPr>
            <a:t>   המלוה כסף לנצרך מכספי מעשר או מפקיד כסף בגמ"ח שילווה לכל נצרך,</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נחשב כצדקה גמורה ואפשר לכתחילה להפריש ממעשר.</a:t>
          </a:r>
          <a:r>
            <a:rPr lang="he-IL" sz="1400">
              <a:effectLst/>
              <a:latin typeface="Times New Roman" panose="02020603050405020304" pitchFamily="18" charset="0"/>
              <a:ea typeface="Calibri" panose="020F0502020204030204" pitchFamily="34" charset="0"/>
              <a:cs typeface="+mn-cs"/>
            </a:rPr>
            <a:t> זוהי מסקנת החפץ חיים בספרו אהבת חסד לאחר שדן באריכות ומביא דעות לכאן ולכאן. הוא אף ממליץ לנהוג כך לכתחילה כשמפריש מעשר מכסף שעומד להשקעה. מאחר שמהקרן קשה לאנשים לתת מעשר כי מדובר בסכום גדול וגם זה ימעיט מהרווחים העתידיים. לכן מייעץ להשתמש בכסף זה כדי לייסד 'גמ"ח' -או להפקיד בגמ"ח קיים- שבו הקרן קיימת ומלווה לנצרכים. רק מהרווחים שיבואו בהמשך יפריש צדקה לעניים.</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ט.  </a:t>
          </a:r>
          <a:r>
            <a:rPr lang="he-IL" sz="1400">
              <a:effectLst/>
              <a:latin typeface="Times New Roman" panose="02020603050405020304" pitchFamily="18" charset="0"/>
              <a:ea typeface="Calibri" panose="020F0502020204030204" pitchFamily="34" charset="0"/>
              <a:cs typeface="+mn-cs"/>
            </a:rPr>
            <a:t>הצדקה הרי היא כהקדש ועוברים ב"בל תאחר" אם לא מוסרים אותה מיד לעניים או למטרות מצוה. לכן אם רוצים  שיחול מיד שם צדקה על המעשר כדי לקיים מצות מעשר או חומש, ראוי להתנות שיוכל לחלק מעט מעט כפי ראות עיניו ומתי שירצה. [בתוכנה הכנסנו תנאי זה בהערה לתוך הטבלה דהיינו שיחול שם צדקה מיד אבל בתנאי שיוכל לפרוע מעט מעט לפי הצורך]</a:t>
          </a:r>
          <a:r>
            <a:rPr lang="he-IL" sz="1400" i="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spcAft>
              <a:spcPts val="800"/>
            </a:spcAft>
          </a:pPr>
          <a:r>
            <a:rPr lang="en-US" sz="1000">
              <a:effectLst/>
              <a:latin typeface="Times New Roman" panose="02020603050405020304" pitchFamily="18" charset="0"/>
              <a:ea typeface="Calibri" panose="020F0502020204030204" pitchFamily="34" charset="0"/>
              <a:cs typeface="Guttman Frank" panose="02010401010101010101" pitchFamily="2" charset="-79"/>
            </a:rPr>
            <a:t> </a:t>
          </a:r>
          <a:endParaRPr lang="he-IL" sz="1400" b="1">
            <a:solidFill>
              <a:schemeClr val="accent6">
                <a:lumMod val="75000"/>
              </a:schemeClr>
            </a:solidFill>
          </a:endParaRPr>
        </a:p>
      </xdr:txBody>
    </xdr:sp>
    <xdr:clientData/>
  </xdr:twoCellAnchor>
  <xdr:twoCellAnchor>
    <xdr:from>
      <xdr:col>56</xdr:col>
      <xdr:colOff>3959</xdr:colOff>
      <xdr:row>6</xdr:row>
      <xdr:rowOff>7467</xdr:rowOff>
    </xdr:from>
    <xdr:to>
      <xdr:col>66</xdr:col>
      <xdr:colOff>651659</xdr:colOff>
      <xdr:row>131</xdr:row>
      <xdr:rowOff>119529</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305518" y="866585"/>
          <a:ext cx="7296523" cy="21612415"/>
        </a:xfrm>
        <a:prstGeom prst="rect">
          <a:avLst/>
        </a:prstGeom>
        <a:solidFill>
          <a:srgbClr val="F7F7F7"/>
        </a:solidFill>
        <a:ln w="19050" cmpd="sng">
          <a:gradFill>
            <a:gsLst>
              <a:gs pos="0">
                <a:schemeClr val="bg1">
                  <a:lumMod val="50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he-IL" sz="1100"/>
        </a:p>
        <a:p>
          <a:pPr algn="r" rtl="1"/>
          <a:endParaRPr lang="he-IL" sz="1100"/>
        </a:p>
        <a:p>
          <a:pPr algn="r" rtl="1"/>
          <a:endParaRPr lang="he-IL" sz="1100"/>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א.</a:t>
          </a:r>
          <a:r>
            <a:rPr lang="he-IL" sz="18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לדעת רוב הפוסקים הפרשת מעשר כספים אינה אלא מנהג טוב ועתיק מימי האבות הקדושים,</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כפי שנתבאר במבוא. לפיכך:</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אנו מוצאים הדגשה מיוחדת על המנהג.</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בדרך כלל המנהג קובע ברוב השאלות המתעוררות.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לאור הנ"ל כתבו, שאדם יכול לבחור לעצמו את הדרך המתאימה לו שעל פיה ינהג. ובפרט אם מתנה מיד כשמתחיל להפריש מעשר, שמקבל על עצמו לעשר בצורה מוגבלת.</a:t>
          </a:r>
          <a:r>
            <a:rPr lang="he-IL" sz="1400" b="1">
              <a:solidFill>
                <a:srgbClr val="00206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יש לכל אחד לנהוג בחכמה לפי יכולתו  ולפי מדריגתו הרוחנית. חשוב לבחור בדרך שיוכל לחיות על פיה ולהתמיד בה לאורך ימים. הרי כלל נקוט בידינו, תפסת מרובה לא תפסת... ובמשך הזמן יתקדם בהדרגה.</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הכללים וההגדרות שקבענו במדריך זה  אינם מיועדים לאלה המחמירים ביותר ולא למקילים ביותר אלא לדרגות הביניים </a:t>
          </a:r>
          <a:r>
            <a:rPr lang="he-IL" sz="1400" b="1" u="sng">
              <a:solidFill>
                <a:srgbClr val="FF0000"/>
              </a:solidFill>
              <a:effectLst/>
              <a:latin typeface="Times New Roman" panose="02020603050405020304" pitchFamily="18" charset="0"/>
              <a:ea typeface="Calibri" panose="020F0502020204030204" pitchFamily="34" charset="0"/>
              <a:cs typeface="+mn-cs"/>
            </a:rPr>
            <a:t>לפי רוב הפוסקים ובפרט פוסקי דורנו.</a:t>
          </a:r>
          <a:r>
            <a:rPr lang="he-IL" sz="14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ב.</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כלל גדול הביאו הפוסקים: מאחר שמעשר כספים הוא רק מנהג ולכל היותר דרבנן, כאמור, הרי שבדין השנוי במחלוקת הולכים אחר המקל, וכן בכל ספק, או אם לא זוכרים בדיוק הכנסה מסויימת, הוצאה או תרומה, אפשר להקל.</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כלל זה חשוב במיוחד במעשר כספים ששכיחים בו הספיקות, כי קשה לנהל חשבון מדוקדק של ההכנסות, ההוצאות השונות וכל התרומות הניתנות מדי פעם במשק בית רגיל שאינו עסק. ישנם כאלו שאף משתמשים בכך בתור תירוץ לא לנהל חשבון של מעשרות, אבל אין זה נכון, מאחר שבמקום ספק אפשר להקל.</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ג.</a:t>
          </a:r>
          <a:r>
            <a:rPr lang="he-IL" sz="1800">
              <a:effectLst/>
              <a:latin typeface="Times New Roman" panose="02020603050405020304" pitchFamily="18" charset="0"/>
              <a:ea typeface="Calibri" panose="020F0502020204030204" pitchFamily="34" charset="0"/>
              <a:cs typeface="+mn-cs"/>
            </a:rPr>
            <a:t> </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כלל גדול ועצום שצריך לזכור: לא כדאי להתחכם יותר מדאי ולחפש דרכים ותכסיסים איך להקל,</a:t>
          </a:r>
          <a:r>
            <a:rPr lang="he-IL" sz="1400">
              <a:effectLst/>
              <a:latin typeface="Times New Roman" panose="02020603050405020304" pitchFamily="18" charset="0"/>
              <a:ea typeface="Calibri" panose="020F0502020204030204" pitchFamily="34" charset="0"/>
              <a:cs typeface="+mn-cs"/>
            </a:rPr>
            <a:t> כמו אלו שמשלמים את כל שכר הלימוד של הבנים והבנות מהמעשר או שמחשבים את הוצאות החתונה שמוציאים עבור כל יוצאי חלציהם עד שכמעט ולא נשאר לעניים כלום. הרי אם מקטינים את נתינת המעשר מפסידים את הברכה המובטחת לשפע. הקב"ה יודע טוב יותר להתחכם והכסף והשפע שיבואו מכח סגולת נתינת מעשר ילכו על הוצאות שיתרבו חדשים לבקרים כמו תיקוני שיניים ופיצוצים בצנרת וכו'.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אם מדובר בספיקות של אי ידיעת ההלכה אין מקום להקל, אלא יש ללמוד את הכללים. ואם מתעורר ספק הלכתי לגבי מקרה מסוים יש לברר אצל מו"צ הבקיא בהלכות אלו ומכיר את מצבו הכלכלי של השואל.</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זהו בעצם כלל כולל בכל הענין: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solidFill>
                <a:srgbClr val="FF0000"/>
              </a:solidFill>
              <a:effectLst/>
              <a:latin typeface="Times New Roman" panose="02020603050405020304" pitchFamily="18" charset="0"/>
              <a:ea typeface="Calibri" panose="020F0502020204030204" pitchFamily="34" charset="0"/>
              <a:cs typeface="+mn-cs"/>
            </a:rPr>
            <a:t> </a:t>
          </a:r>
          <a:r>
            <a:rPr lang="he-IL" sz="1400" b="1" u="sng">
              <a:solidFill>
                <a:srgbClr val="FF0000"/>
              </a:solidFill>
              <a:effectLst/>
              <a:latin typeface="Times New Roman" panose="02020603050405020304" pitchFamily="18" charset="0"/>
              <a:ea typeface="Calibri" panose="020F0502020204030204" pitchFamily="34" charset="0"/>
              <a:cs typeface="+mn-cs"/>
            </a:rPr>
            <a:t>חומרות</a:t>
          </a:r>
          <a:r>
            <a:rPr lang="he-IL" sz="1400" b="1">
              <a:solidFill>
                <a:srgbClr val="FF0000"/>
              </a:solidFill>
              <a:effectLst/>
              <a:latin typeface="Times New Roman" panose="02020603050405020304" pitchFamily="18" charset="0"/>
              <a:ea typeface="Calibri" panose="020F0502020204030204" pitchFamily="34" charset="0"/>
              <a:cs typeface="+mn-cs"/>
            </a:rPr>
            <a:t> לא, אבל גם </a:t>
          </a:r>
          <a:r>
            <a:rPr lang="he-IL" sz="1400" b="1" u="sng">
              <a:solidFill>
                <a:srgbClr val="FF0000"/>
              </a:solidFill>
              <a:effectLst/>
              <a:latin typeface="Times New Roman" panose="02020603050405020304" pitchFamily="18" charset="0"/>
              <a:ea typeface="Calibri" panose="020F0502020204030204" pitchFamily="34" charset="0"/>
              <a:cs typeface="+mn-cs"/>
            </a:rPr>
            <a:t>התחכמות</a:t>
          </a:r>
          <a:r>
            <a:rPr lang="he-IL" sz="1400" b="1">
              <a:solidFill>
                <a:srgbClr val="FF0000"/>
              </a:solidFill>
              <a:effectLst/>
              <a:latin typeface="Times New Roman" panose="02020603050405020304" pitchFamily="18" charset="0"/>
              <a:ea typeface="Calibri" panose="020F0502020204030204" pitchFamily="34" charset="0"/>
              <a:cs typeface="+mn-cs"/>
            </a:rPr>
            <a:t> לא. יש לנקוט בקו שקול המוסכם על רוב הפוסקים, שאפשר לחיות על פיו.</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ד.</a:t>
          </a:r>
          <a:r>
            <a:rPr lang="he-IL" sz="160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יש שכתבו שחל דין נדר על מי שמפריש מעשר כספים כמו כל "מנהג טוב" שנהגו בו שלוש פעמים, או אפילו נהגו רק פעם אחת והתכוונו לנהוג כך לעולם. לכן כתבו שכשמתחילים לעשר יש להתנות שיהיה בלי נדר, ואלה שלא התנו, עליהם להמשיך תמיד לעשר לפי הדרך שהתחילו בה מבלי יכולת לשנות.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ברם יש מגדולי הפוסקים שכתבו שאין לחשוש לזה. אמנם, כדאי לכתחילה להתנות ולומר שיהיה בלי נדר, אולם אם לא התנה אין לחשוש לנדר מעיקר הדין.</a:t>
          </a:r>
          <a:r>
            <a:rPr lang="he-IL" sz="1400">
              <a:solidFill>
                <a:srgbClr val="FF0000"/>
              </a:solidFill>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כמה טעמים הוזכרו על כך, אחד מהם: התרת הנדרים וגילוי הדעת שעושים בערב ראש השנה על כל השנה פוטר גם את זה. אלו שלא נוהגים למסור מודעה בערב ר"ה או בערב יוה"כ ראוי לכתחילה שיעשו התרת נדרים בפני שלשה וגם ימסרו גילוי דעת על מכאן ולהבא כדי שלדעת הכל לא יחול עליהם חשש נדר.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ה.</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המצוה של מעשר כספים הינה חלק מחיוב נתינת צדקה והוא השיעור הבינוני.</a:t>
          </a:r>
          <a:r>
            <a:rPr lang="he-IL" sz="1400">
              <a:effectLst/>
              <a:latin typeface="Times New Roman" panose="02020603050405020304" pitchFamily="18" charset="0"/>
              <a:ea typeface="Calibri" panose="020F0502020204030204" pitchFamily="34" charset="0"/>
              <a:cs typeface="+mn-cs"/>
            </a:rPr>
            <a:t> כך משמע ברמב"ם, טור ושו"ע. חומש הוא שיעור של מצוה מן המובחר והנותן פחות ממעשר זהו שיעור של "עין רעה" כעין השיעור בתרומה גדולה, פאה וכדומה. לשיטה זו החישובים המדוייקים של מעשר אינם מעכבים ואם נותן יותר, מה טוב. כמו בתרומה גדולה שאין צריך לחשב בדיוק אם נותן יותר ממידה בינונית. </a:t>
          </a:r>
        </a:p>
        <a:p>
          <a:pPr algn="r" rtl="1">
            <a:lnSpc>
              <a:spcPct val="107000"/>
            </a:lnSpc>
            <a:spcAft>
              <a:spcPts val="800"/>
            </a:spcAft>
          </a:pPr>
          <a:r>
            <a:rPr lang="he-IL" sz="1400" b="1">
              <a:solidFill>
                <a:sysClr val="windowText" lastClr="000000"/>
              </a:solidFill>
              <a:effectLst/>
              <a:latin typeface="Times New Roman" panose="02020603050405020304" pitchFamily="18" charset="0"/>
              <a:ea typeface="Calibri" panose="020F0502020204030204" pitchFamily="34" charset="0"/>
              <a:cs typeface="+mn-cs"/>
            </a:rPr>
            <a:t>לפי זה החישובים נחוצים כדי שלא יפחיתו מעשירית, שלא יגיעו למידת עין רעה. </a:t>
          </a:r>
          <a:endParaRPr lang="en-US" sz="1400" b="1">
            <a:solidFill>
              <a:sysClr val="windowText" lastClr="00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עוד מבואר מפוסקים אלו שנתינת שיעור של </a:t>
          </a:r>
          <a:r>
            <a:rPr lang="he-IL" sz="1400" b="1" u="sng">
              <a:solidFill>
                <a:srgbClr val="FF0000"/>
              </a:solidFill>
              <a:effectLst/>
              <a:latin typeface="Times New Roman" panose="02020603050405020304" pitchFamily="18" charset="0"/>
              <a:ea typeface="Calibri" panose="020F0502020204030204" pitchFamily="34" charset="0"/>
              <a:cs typeface="+mn-cs"/>
            </a:rPr>
            <a:t>לפחות</a:t>
          </a:r>
          <a:r>
            <a:rPr lang="he-IL" sz="1400" b="1">
              <a:solidFill>
                <a:srgbClr val="FF0000"/>
              </a:solidFill>
              <a:effectLst/>
              <a:latin typeface="Times New Roman" panose="02020603050405020304" pitchFamily="18" charset="0"/>
              <a:ea typeface="Calibri" panose="020F0502020204030204" pitchFamily="34" charset="0"/>
              <a:cs typeface="+mn-cs"/>
            </a:rPr>
            <a:t> מעשר איננה רק מנהג טוב, אלא מקורה בשיעור ששיערו חכמים לפי המידה הבינונית, שיש להפריש אחד מעשרה.</a:t>
          </a:r>
          <a:endParaRPr lang="en-US" sz="1400" b="1">
            <a:solidFill>
              <a:srgbClr val="FF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אולם יש הסוברים שדין מעשר כספים אינו קשור לדין צדקה אלא מצוה בפני עצמה היא. וכתבו אחרונים –וביניהם החפץ חיים באהבת חסד וגם דרך אמונה- על פי המקובלים, שלמעשה ודאי נכון מאוד לחשב את המעשר בדיוק, לא פחות ולא יותר, ולהפרישו.</a:t>
          </a:r>
          <a:r>
            <a:rPr lang="he-IL" sz="1400">
              <a:effectLst/>
              <a:latin typeface="Times New Roman" panose="02020603050405020304" pitchFamily="18" charset="0"/>
              <a:ea typeface="Calibri" panose="020F0502020204030204" pitchFamily="34" charset="0"/>
              <a:cs typeface="+mn-cs"/>
            </a:rPr>
            <a:t> אם ירצה אח"כ להוסיף עוד, יוסיף בתור צדקה סתם, ושכרו כפול מן השמים. [תוכנת המעשר מסייעת לחשב את הסכומים המדויקים למעשר ומה שמוסיפים על המעשר].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ו.</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במעשר כספים חל חיוב על ה</a:t>
          </a:r>
          <a:r>
            <a:rPr lang="he-IL" sz="1400" b="1" u="sng">
              <a:effectLst/>
              <a:latin typeface="Times New Roman" panose="02020603050405020304" pitchFamily="18" charset="0"/>
              <a:ea typeface="Calibri" panose="020F0502020204030204" pitchFamily="34" charset="0"/>
              <a:cs typeface="+mn-cs"/>
            </a:rPr>
            <a:t>אדם</a:t>
          </a:r>
          <a:r>
            <a:rPr lang="he-IL" sz="1400" b="1">
              <a:effectLst/>
              <a:latin typeface="Times New Roman" panose="02020603050405020304" pitchFamily="18" charset="0"/>
              <a:ea typeface="Calibri" panose="020F0502020204030204" pitchFamily="34" charset="0"/>
              <a:cs typeface="+mn-cs"/>
            </a:rPr>
            <a:t> לעשר ולא על ה</a:t>
          </a:r>
          <a:r>
            <a:rPr lang="he-IL" sz="1400" b="1" u="sng">
              <a:effectLst/>
              <a:latin typeface="Times New Roman" panose="02020603050405020304" pitchFamily="18" charset="0"/>
              <a:ea typeface="Calibri" panose="020F0502020204030204" pitchFamily="34" charset="0"/>
              <a:cs typeface="+mn-cs"/>
            </a:rPr>
            <a:t>כסף</a:t>
          </a:r>
          <a:r>
            <a:rPr lang="he-IL" sz="1400" b="1">
              <a:effectLst/>
              <a:latin typeface="Times New Roman" panose="02020603050405020304" pitchFamily="18" charset="0"/>
              <a:ea typeface="Calibri" panose="020F0502020204030204" pitchFamily="34" charset="0"/>
              <a:cs typeface="+mn-cs"/>
            </a:rPr>
            <a:t> המסוים הזה להיעשר.</a:t>
          </a:r>
          <a:r>
            <a:rPr lang="he-IL" sz="1400">
              <a:effectLst/>
              <a:latin typeface="Times New Roman" panose="02020603050405020304" pitchFamily="18" charset="0"/>
              <a:ea typeface="Calibri" panose="020F0502020204030204" pitchFamily="34" charset="0"/>
              <a:cs typeface="+mn-cs"/>
            </a:rPr>
            <a:t> בשונה ממעשר תבואת השדה שהחיוב חל על הפירות ולכן אם המוכר או הנותן כבר עישר את הפירות אין צריך הקונה לעשר שוב. </a:t>
          </a:r>
          <a:r>
            <a:rPr lang="he-IL" sz="1400" b="1">
              <a:effectLst/>
              <a:latin typeface="Times New Roman" panose="02020603050405020304" pitchFamily="18" charset="0"/>
              <a:ea typeface="Calibri" panose="020F0502020204030204" pitchFamily="34" charset="0"/>
              <a:cs typeface="+mn-cs"/>
            </a:rPr>
            <a:t>אבל במעשר כספים</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גם כשהנותן כבר עישר את הכסף אינו פוטר את המקבל מלעשר שוב.</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ועוד, במעשר כספים ה"חפץ" שצריך לעשר הוא הריווח שמרוויחים, לכן</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אם קונה משהו אינו צריך לעשרו מאחר שכבר עישר את הכסף, ולא הרוויח כעת דבר.</a:t>
          </a:r>
          <a:r>
            <a:rPr lang="he-IL" sz="1400">
              <a:effectLst/>
              <a:latin typeface="Times New Roman" panose="02020603050405020304" pitchFamily="18" charset="0"/>
              <a:ea typeface="Calibri" panose="020F0502020204030204" pitchFamily="34" charset="0"/>
              <a:cs typeface="+mn-cs"/>
            </a:rPr>
            <a:t> לעומת זאת במעשר תבואת השדה אפילו קנה הפירות בכסף מלא חייב לעשר.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ז.</a:t>
          </a:r>
          <a:r>
            <a:rPr lang="he-IL" sz="1600" b="1">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אם דחוק מאוד בפרנסתו וכל שכן אם יצטרך להיכנס לחובות אם יעשר, כתבו הפוסקים שאין צורך להפריש מעשר </a:t>
          </a:r>
          <a:r>
            <a:rPr lang="he-IL" sz="1400">
              <a:effectLst/>
              <a:latin typeface="Times New Roman" panose="02020603050405020304" pitchFamily="18" charset="0"/>
              <a:ea typeface="Calibri" panose="020F0502020204030204" pitchFamily="34" charset="0"/>
              <a:cs typeface="+mn-cs"/>
            </a:rPr>
            <a:t>שחייו קודמים לחיי חברו. אולם כתבו שעדיף לחשב המעשר ולהפרישו ורק אח"כ לקחת חזרה אם יהיה הכרח. על חשבון המינוס בבנק אין לתת מעשר. אולם מרן הגרח"ק זצ"ל פסק שכשיש לבנק היתר עסקה אפשר לעשר על חשבון המינוס.</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ח.</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כתבו אחרונים שבעל חוב אין לו לתת מעשר וכל שכן חומש באופן שיקשה עליו לשלם חובות.</a:t>
          </a:r>
          <a:r>
            <a:rPr lang="he-IL" sz="1400">
              <a:effectLst/>
              <a:latin typeface="Times New Roman" panose="02020603050405020304" pitchFamily="18" charset="0"/>
              <a:ea typeface="Calibri" panose="020F0502020204030204" pitchFamily="34" charset="0"/>
              <a:cs typeface="+mn-cs"/>
            </a:rPr>
            <a:t> אף שיש סברא שיתן ויראה סימן ברכה וכך יוכל לשלם חובותיו, (אבל כנראה שאין כן דעת הנושים ומבחינתם שיעשה סגולות אחרות.) אבל על נתינת פרוטות לצדקה ודאי אינם מקפידים, ובכלל זה צדקה של שלישית השקל לשנה -המוערך היום ל 10-20 ₪  שזה חיוב גמור. וכן כל צדקה שאינה מעכבת פרעון חובות. חובות שממילא ישלם כמו משכנתא וגמ"חים שונים ודאי אינם מעכבים את המעשר.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800" b="1">
              <a:effectLst/>
              <a:latin typeface="Times New Roman" panose="02020603050405020304" pitchFamily="18" charset="0"/>
              <a:ea typeface="Calibri" panose="020F0502020204030204" pitchFamily="34" charset="0"/>
              <a:cs typeface="+mn-cs"/>
            </a:rPr>
            <a:t>כלל ט.</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אם נשאר חוב למעשר יש לפרוע בחודש הבא או אפילו בשנה הבאה. גם הפסדים והוצאות </a:t>
          </a:r>
          <a:r>
            <a:rPr lang="he-IL" sz="1400" b="1" u="sng">
              <a:effectLst/>
              <a:latin typeface="Times New Roman" panose="02020603050405020304" pitchFamily="18" charset="0"/>
              <a:ea typeface="Calibri" panose="020F0502020204030204" pitchFamily="34" charset="0"/>
              <a:cs typeface="+mn-cs"/>
            </a:rPr>
            <a:t>בעסק</a:t>
          </a:r>
          <a:r>
            <a:rPr lang="he-IL" sz="1400" b="1">
              <a:effectLst/>
              <a:latin typeface="Times New Roman" panose="02020603050405020304" pitchFamily="18" charset="0"/>
              <a:ea typeface="Calibri" panose="020F0502020204030204" pitchFamily="34" charset="0"/>
              <a:cs typeface="+mn-cs"/>
            </a:rPr>
            <a:t> עוברים מחודש לחודש ונזקפים לזכות כל השנה</a:t>
          </a:r>
          <a:r>
            <a:rPr lang="he-IL" sz="14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כמו כן התרומות עוברות מחודש לחודש,</a:t>
          </a:r>
          <a:r>
            <a:rPr lang="he-IL" sz="1400">
              <a:effectLst/>
              <a:latin typeface="Times New Roman" panose="02020603050405020304" pitchFamily="18" charset="0"/>
              <a:ea typeface="Calibri" panose="020F0502020204030204" pitchFamily="34" charset="0"/>
              <a:cs typeface="+mn-cs"/>
            </a:rPr>
            <a:t>  כן כתב הח"ח ב'אהבת חסד'. פירוש הדבר, שאם בחודש אחד השקיע סכום גדול או שהיה נזק גדול, יותר מכל ההכנסה של החודש, אפשר להעביר את יתרת ההפסד לחודש הבא ולנכות אותו מהרווחים. וכן אם תרם חודש אחד יותר מסכום המעשר שנתחייב בו אפשר לזקוף את העודף לזכות בחודש הבא ולהחשיבו כתרומה. [על חישוב זה מבוסס המשבצת בטבלה "יתרת החוב מהחודש הקודם" המקשרת בין החודשים]. אולם משנה לשנה כתב ה'נודע ביהודה' שלכתחילה אין להעביר, וכתבו הרב וואזנר זצ"ל ועוד, שמסתבר שלעניין זה שנה חדשה נחשבת מחודש תשרי.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100"/>
        </a:p>
      </xdr:txBody>
    </xdr:sp>
    <xdr:clientData/>
  </xdr:twoCellAnchor>
  <xdr:twoCellAnchor>
    <xdr:from>
      <xdr:col>76</xdr:col>
      <xdr:colOff>659130</xdr:colOff>
      <xdr:row>6</xdr:row>
      <xdr:rowOff>7470</xdr:rowOff>
    </xdr:from>
    <xdr:to>
      <xdr:col>85</xdr:col>
      <xdr:colOff>1867</xdr:colOff>
      <xdr:row>104</xdr:row>
      <xdr:rowOff>7471</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3322545" y="866588"/>
          <a:ext cx="5326678" cy="1686111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1400" b="0" baseline="0"/>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ישנם המהדרים להפריש חומש מכל הכנסותיהם לצדקה. מוסרים בשם הגר"א זצ"ל וגדולים נוספים שהפרשת מעשר מסוגלת לפרנסה בשפע, והפרשת חומש מסוגלת לעשירות. </a:t>
          </a:r>
          <a:endParaRPr lang="en-US" sz="1400" b="1">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המקור להפרשת "חומש":</a:t>
          </a:r>
          <a:r>
            <a:rPr lang="he-IL" sz="1400">
              <a:effectLst/>
              <a:latin typeface="Times New Roman" panose="02020603050405020304" pitchFamily="18" charset="0"/>
              <a:ea typeface="Calibri" panose="020F0502020204030204" pitchFamily="34" charset="0"/>
              <a:cs typeface="+mn-cs"/>
            </a:rPr>
            <a:t> החומש הוזכר בגמרא במסכת כתובות [דף נ.]. אומנם בגמרא מפורש רק שתקנת חכמים היתה שאסור להפריש </a:t>
          </a:r>
          <a:r>
            <a:rPr lang="he-IL" sz="1400" u="sng">
              <a:effectLst/>
              <a:latin typeface="Times New Roman" panose="02020603050405020304" pitchFamily="18" charset="0"/>
              <a:ea typeface="Calibri" panose="020F0502020204030204" pitchFamily="34" charset="0"/>
              <a:cs typeface="+mn-cs"/>
            </a:rPr>
            <a:t>יותר</a:t>
          </a:r>
          <a:r>
            <a:rPr lang="he-IL" sz="1400">
              <a:effectLst/>
              <a:latin typeface="Times New Roman" panose="02020603050405020304" pitchFamily="18" charset="0"/>
              <a:ea typeface="Calibri" panose="020F0502020204030204" pitchFamily="34" charset="0"/>
              <a:cs typeface="+mn-cs"/>
            </a:rPr>
            <a:t> מחומש, אך בירושלמי בתחילת מסכת פאה משמע שתקנת חכמים –ואפילו הלכה למשה מסיני- להפריש חומש למצווה מן המובחר. וכתב הבית יוסף שמכאן מקורו של הרמב"ם והטור וגם השולחן ערוך שהביאו ענין "חומש" בתור שיעור חכמים למצוה מן המובחר בצדקה. והוא מוסיף,  שגם בגמרא בבלי יש לדייק שמצווה מן המובחר בחומש, כי הגמרא מצטטת את דברי יעקב אבינו "וכל אשר תתן לי </a:t>
          </a:r>
          <a:r>
            <a:rPr lang="he-IL" sz="1400" u="sng">
              <a:effectLst/>
              <a:latin typeface="Times New Roman" panose="02020603050405020304" pitchFamily="18" charset="0"/>
              <a:ea typeface="Calibri" panose="020F0502020204030204" pitchFamily="34" charset="0"/>
              <a:cs typeface="+mn-cs"/>
            </a:rPr>
            <a:t>אעשר</a:t>
          </a:r>
          <a:r>
            <a:rPr lang="he-IL" sz="1400">
              <a:effectLst/>
              <a:latin typeface="Times New Roman" panose="02020603050405020304" pitchFamily="18" charset="0"/>
              <a:ea typeface="Calibri" panose="020F0502020204030204" pitchFamily="34" charset="0"/>
              <a:cs typeface="+mn-cs"/>
            </a:rPr>
            <a:t> </a:t>
          </a:r>
          <a:r>
            <a:rPr lang="he-IL" sz="1400" u="sng">
              <a:effectLst/>
              <a:latin typeface="Times New Roman" panose="02020603050405020304" pitchFamily="18" charset="0"/>
              <a:ea typeface="Calibri" panose="020F0502020204030204" pitchFamily="34" charset="0"/>
              <a:cs typeface="+mn-cs"/>
            </a:rPr>
            <a:t>אעשרנו</a:t>
          </a:r>
          <a:r>
            <a:rPr lang="he-IL" sz="1400">
              <a:effectLst/>
              <a:latin typeface="Times New Roman" panose="02020603050405020304" pitchFamily="18" charset="0"/>
              <a:ea typeface="Calibri" panose="020F0502020204030204" pitchFamily="34" charset="0"/>
              <a:cs typeface="+mn-cs"/>
            </a:rPr>
            <a:t> לך"  ומפרשת שהכוונה לשני פעמים 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יש להדגיש,</a:t>
          </a:r>
          <a:r>
            <a:rPr lang="he-IL" sz="1400">
              <a:effectLst/>
              <a:latin typeface="Times New Roman" panose="02020603050405020304" pitchFamily="18" charset="0"/>
              <a:ea typeface="Calibri" panose="020F0502020204030204" pitchFamily="34" charset="0"/>
              <a:cs typeface="+mn-cs"/>
            </a:rPr>
            <a:t> לפי המהלך של הרמב"ם ואחריו הטור והשו"ע שאין דין מיוחד של "מעשר", רק המעשר הוא שיעור בנתינת צדקה. וכתבו שהשיעור של מעשר הוא מידה בינונית, פחות מכך עין רעה ונתינת חומש מצוה מן המובחר, יש למנהג של נתינת חומש אחיזה מסויימת בהלכה ולא רק מידת חסידות, מאחר ונתינת מעשר נחשבת מדה בינונית בלבד.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כתב החפץ חיים באהבת חסד, שלפי דעת הגר"א  ועוד, כשיש עניים לפניו ואין מי שיעזור להם חל חיוב גמור להפריש עד חומש, כשידו משגת בריווח. ומרן ב'דרך אמונה' פ"ז הלכה ה' דייק מדברי הרמב"ם שבמצב כזה חייבים אף יותר מחומש, ומוסיף שזה רק כשידו משגת בריווח אבל אין צריך לדחוק עצמו.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[כל חישובי החומש הוספו בתוכנה למעוניינים, למרות שמיועדת בעיקר למעשר].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בין מעשר לחומש קיימים שתי דרגות ביניים: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א. </a:t>
          </a:r>
          <a:r>
            <a:rPr lang="he-IL" sz="1600">
              <a:effectLst/>
              <a:latin typeface="Times New Roman" panose="02020603050405020304" pitchFamily="18" charset="0"/>
              <a:ea typeface="Calibri" panose="020F0502020204030204" pitchFamily="34" charset="0"/>
              <a:cs typeface="+mn-cs"/>
            </a:rPr>
            <a:t>  </a:t>
          </a:r>
          <a:r>
            <a:rPr lang="he-IL" sz="1400" b="1">
              <a:effectLst/>
              <a:latin typeface="Times New Roman" panose="02020603050405020304" pitchFamily="18" charset="0"/>
              <a:ea typeface="Calibri" panose="020F0502020204030204" pitchFamily="34" charset="0"/>
              <a:cs typeface="+mn-cs"/>
            </a:rPr>
            <a:t>הפרשת חומש חלקי</a:t>
          </a:r>
          <a:r>
            <a:rPr lang="he-IL" sz="1400">
              <a:effectLst/>
              <a:latin typeface="Times New Roman" panose="02020603050405020304" pitchFamily="18" charset="0"/>
              <a:ea typeface="Calibri" panose="020F0502020204030204" pitchFamily="34" charset="0"/>
              <a:cs typeface="+mn-cs"/>
            </a:rPr>
            <a:t>. עקרונית מפרישים רק מעשר ורק מחלק מההכנסות מפרישים חומש. </a:t>
          </a:r>
        </a:p>
        <a:p>
          <a:pPr algn="r" rtl="1">
            <a:lnSpc>
              <a:spcPct val="107000"/>
            </a:lnSpc>
            <a:spcAft>
              <a:spcPts val="800"/>
            </a:spcAft>
          </a:pPr>
          <a:r>
            <a:rPr lang="he-IL" sz="1400">
              <a:solidFill>
                <a:schemeClr val="dk1"/>
              </a:solidFill>
              <a:effectLst/>
              <a:latin typeface="Times New Roman" panose="02020603050405020304" pitchFamily="18" charset="0"/>
              <a:ea typeface="Calibri" panose="020F0502020204030204" pitchFamily="34" charset="0"/>
              <a:cs typeface="+mn-cs"/>
            </a:rPr>
            <a:t>קורה ונכנסה הכנסה מן הצד וכדומה ומעוניינים להפריש ממנו חומש, </a:t>
          </a:r>
          <a:r>
            <a:rPr lang="he-IL" sz="1400" b="1">
              <a:effectLst/>
              <a:latin typeface="Times New Roman" panose="02020603050405020304" pitchFamily="18" charset="0"/>
              <a:ea typeface="Calibri" panose="020F0502020204030204" pitchFamily="34" charset="0"/>
              <a:cs typeface="+mn-cs"/>
            </a:rPr>
            <a:t>הורה מרן הגר"ח זצ"ל שמי שקשה לו להפריש חומש מכל הכנסותיו יש ענין שיפריש חומש מחלק מהכנסותיו ויקיים על ידי כך גם מצות הפרשת חומש במקצת.</a:t>
          </a:r>
          <a:r>
            <a:rPr lang="he-IL" sz="140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Guttman Frank" panose="02010401010101010101" pitchFamily="2" charset="-79"/>
            </a:rPr>
            <a:t> </a:t>
          </a:r>
          <a:r>
            <a:rPr lang="he-IL" sz="1400">
              <a:solidFill>
                <a:schemeClr val="dk1"/>
              </a:solidFill>
              <a:effectLst/>
              <a:latin typeface="Times New Roman" panose="02020603050405020304" pitchFamily="18" charset="0"/>
              <a:ea typeface="Calibri" panose="020F0502020204030204" pitchFamily="34" charset="0"/>
              <a:cs typeface="+mn-cs"/>
            </a:rPr>
            <a:t>וכך מצאנו ב"דברי יחזקאל" [להרב משינובה על הפסוק ויתן לו מעשר מכל] "... היוצא לנו מזה דאם בא לאדם ריווח בנקל, אפשר דצריך ליתן ב' פעמים מעשר דהוא חומש". </a:t>
          </a:r>
        </a:p>
        <a:p>
          <a:pPr algn="r" rtl="1">
            <a:lnSpc>
              <a:spcPct val="107000"/>
            </a:lnSpc>
            <a:spcAft>
              <a:spcPts val="800"/>
            </a:spcAft>
          </a:pPr>
          <a:r>
            <a:rPr lang="he-IL" sz="1400">
              <a:solidFill>
                <a:schemeClr val="dk1"/>
              </a:solidFill>
              <a:effectLst/>
              <a:latin typeface="Times New Roman" panose="02020603050405020304" pitchFamily="18" charset="0"/>
              <a:ea typeface="Calibri" panose="020F0502020204030204" pitchFamily="34" charset="0"/>
              <a:cs typeface="+mn-cs"/>
            </a:rPr>
            <a:t>נוהג זה  חשוב במיוחד, כי יש בו כדי להכניס את האדם להפרשת חומש בהדרגה. </a:t>
          </a:r>
          <a:endParaRPr lang="en-US" sz="1400">
            <a:solidFill>
              <a:schemeClr val="dk1"/>
            </a:solidFill>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[באזור המיועד לחישובי החומש, בצד שמאל למטה, ייחדנו טבלה מיוחדת ל"הפרשת חומש חלקי" ושם מזינים סכומים מסוימים שנרשמו למעשר אך רוצים להפריש מהם חומש. חישובים אלו משתלבים לתוך חישובי ה</a:t>
          </a:r>
          <a:r>
            <a:rPr lang="he-IL" sz="1400" u="sng">
              <a:effectLst/>
              <a:latin typeface="Times New Roman" panose="02020603050405020304" pitchFamily="18" charset="0"/>
              <a:ea typeface="Calibri" panose="020F0502020204030204" pitchFamily="34" charset="0"/>
              <a:cs typeface="+mn-cs"/>
            </a:rPr>
            <a:t>מעשר</a:t>
          </a:r>
          <a:r>
            <a:rPr lang="he-IL" sz="1400">
              <a:effectLst/>
              <a:latin typeface="Times New Roman" panose="02020603050405020304" pitchFamily="18" charset="0"/>
              <a:ea typeface="Calibri" panose="020F0502020204030204" pitchFamily="34" charset="0"/>
              <a:cs typeface="+mn-cs"/>
            </a:rPr>
            <a:t> בטבלה העיקרית.]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600" b="1">
              <a:effectLst/>
              <a:latin typeface="Times New Roman" panose="02020603050405020304" pitchFamily="18" charset="0"/>
              <a:ea typeface="Calibri" panose="020F0502020204030204" pitchFamily="34" charset="0"/>
              <a:cs typeface="+mn-cs"/>
            </a:rPr>
            <a:t>ב.   </a:t>
          </a:r>
          <a:r>
            <a:rPr lang="he-IL" sz="1400" b="1">
              <a:effectLst/>
              <a:latin typeface="Times New Roman" panose="02020603050405020304" pitchFamily="18" charset="0"/>
              <a:ea typeface="Calibri" panose="020F0502020204030204" pitchFamily="34" charset="0"/>
              <a:cs typeface="+mn-cs"/>
            </a:rPr>
            <a:t>הקלות בהפרשת חומש לעומת הפרשת מעשר: </a:t>
          </a:r>
          <a:r>
            <a:rPr lang="he-IL" sz="1400">
              <a:effectLst/>
              <a:latin typeface="Times New Roman" panose="02020603050405020304" pitchFamily="18" charset="0"/>
              <a:ea typeface="Calibri" panose="020F0502020204030204" pitchFamily="34" charset="0"/>
              <a:cs typeface="+mn-cs"/>
            </a:rPr>
            <a:t>אלו כן מפרישים חומש מכל הכנסותיהם אולם סומכים על הקלות מסויימות לגבי החומש, בהגדרת ההכנסות, ההוצאות והתרומות.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הפוסקים הסכימו שבהפרשת חומש אפשר להקל יותר ממעשר בכמה דברים.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0070C0"/>
              </a:solidFill>
              <a:effectLst/>
              <a:latin typeface="Times New Roman" panose="02020603050405020304" pitchFamily="18" charset="0"/>
              <a:ea typeface="Calibri" panose="020F0502020204030204" pitchFamily="34" charset="0"/>
              <a:cs typeface="+mn-cs"/>
            </a:rPr>
            <a:t>דוגמאות:</a:t>
          </a:r>
          <a:r>
            <a:rPr lang="he-IL" sz="1400">
              <a:solidFill>
                <a:srgbClr val="0070C0"/>
              </a:solidFill>
              <a:effectLst/>
              <a:latin typeface="Times New Roman" panose="02020603050405020304" pitchFamily="18" charset="0"/>
              <a:ea typeface="Calibri" panose="020F0502020204030204" pitchFamily="34" charset="0"/>
              <a:cs typeface="+mn-cs"/>
            </a:rPr>
            <a:t>  לגבי חומש אמרו, שכולם מודים שאין צריך להפריש מחפצים שמקבלים, או שאפשר להשתמש בדמי החומש להידור מצוה שלא היה מוציא אילולי דמי החומש, ועוד קולות לגבי ההכנסות ולגבי ההוצאות. </a:t>
          </a:r>
          <a:endParaRPr lang="en-US" sz="1400">
            <a:solidFill>
              <a:srgbClr val="0070C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[בגירסא זו הוספנו טבלה מיוחדת בכל גיליון המיועדת לניהול רישומים אלו בפרטות ולחשב אותם בדיוק. [טבלה זאת מחושבת בנפרד. וגם אינה מיועדת להמפרישים</a:t>
          </a:r>
          <a:r>
            <a:rPr lang="he-IL" sz="1400" baseline="0">
              <a:effectLst/>
              <a:latin typeface="Times New Roman" panose="02020603050405020304" pitchFamily="18" charset="0"/>
              <a:ea typeface="Calibri" panose="020F0502020204030204" pitchFamily="34" charset="0"/>
              <a:cs typeface="+mn-cs"/>
            </a:rPr>
            <a:t> חומש חלקי</a:t>
          </a:r>
          <a:r>
            <a:rPr lang="he-IL" sz="1400">
              <a:effectLst/>
              <a:latin typeface="Times New Roman" panose="02020603050405020304" pitchFamily="18" charset="0"/>
              <a:ea typeface="Calibri" panose="020F0502020204030204" pitchFamily="34" charset="0"/>
              <a:cs typeface="+mn-cs"/>
            </a:rPr>
            <a:t>.]</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b="1">
              <a:solidFill>
                <a:srgbClr val="FF0000"/>
              </a:solidFill>
              <a:effectLst/>
              <a:latin typeface="Times New Roman" panose="02020603050405020304" pitchFamily="18" charset="0"/>
              <a:ea typeface="Calibri" panose="020F0502020204030204" pitchFamily="34" charset="0"/>
              <a:cs typeface="+mn-cs"/>
            </a:rPr>
            <a:t>אבל, יש להיזהר, שאם מקילים יותר מדאי בחישובי החומש [וכגון שמחשבים את שכר לימוד של בניו ובנותיו כהוצאות לגבי חומש, וכן הוצאות החתונה שלהם, אבל לגבי מעשר לא מחשבים אותם יצא שבסופו של דבר, בעל החומש לא מפריש לצדקה יותר מבעל המעשר, כמעט. וזה אבסורד!</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ה"חפץ חיים" מביא ב'אהבת חסד' </a:t>
          </a:r>
          <a:r>
            <a:rPr lang="he-IL" sz="1400" b="1">
              <a:effectLst/>
              <a:latin typeface="Times New Roman" panose="02020603050405020304" pitchFamily="18" charset="0"/>
              <a:ea typeface="Calibri" panose="020F0502020204030204" pitchFamily="34" charset="0"/>
              <a:cs typeface="+mn-cs"/>
            </a:rPr>
            <a:t>שמפאת החשיבות הגדולה בנתינת מעשר דווקא, אלו הנותנים חומש כדאי שלא יערכו מיד את החישוב של חומש אלא יערכו החישוב של מעשר ויפרישו לצדקה פעמיים מעשר. </a:t>
          </a:r>
          <a:r>
            <a:rPr lang="he-IL" sz="1400">
              <a:effectLst/>
              <a:latin typeface="Times New Roman" panose="02020603050405020304" pitchFamily="18" charset="0"/>
              <a:ea typeface="Calibri" panose="020F0502020204030204" pitchFamily="34" charset="0"/>
              <a:cs typeface="+mn-cs"/>
            </a:rPr>
            <a:t>[בתוכנה נלקחו בחשבון דבריו אלו של הח"ח  בצורת החישוב של סכום החומש].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a:r>
            <a:rPr lang="he-IL" sz="1400" b="1">
              <a:effectLst/>
              <a:ea typeface="Calibri" panose="020F0502020204030204" pitchFamily="34" charset="0"/>
              <a:cs typeface="+mn-cs"/>
            </a:rPr>
            <a:t>מצד שני, אין להפריש יותר מחומש.</a:t>
          </a:r>
          <a:r>
            <a:rPr lang="he-IL" sz="1400">
              <a:effectLst/>
              <a:ea typeface="Calibri" panose="020F0502020204030204" pitchFamily="34" charset="0"/>
              <a:cs typeface="+mn-cs"/>
            </a:rPr>
            <a:t> חז"ל תקנו תקנה ואסרו להפריש יותר מחומש. פרטים רבים וחילוקים נאמרו בזה בפוסקים והובאו בספרי הליקוטים. [באהבת חסד ואחריו בדרך אמונה מפרטים ששה אופנים שמותר ואף מצוה לפזר צדקה יותר מחומש]. אין כאן המקום לפרט, ולמי שהדבר נוגע למעשה יעיין בספרים אלו או יעשה שאלת חכם.</a:t>
          </a:r>
          <a:r>
            <a:rPr lang="en-US" sz="1400">
              <a:effectLst/>
            </a:rPr>
            <a:t> </a:t>
          </a:r>
        </a:p>
        <a:p>
          <a:pPr rtl="1"/>
          <a:endParaRPr lang="he-IL" sz="14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7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634364</xdr:colOff>
      <xdr:row>146</xdr:row>
      <xdr:rowOff>150495</xdr:rowOff>
    </xdr:from>
    <xdr:to>
      <xdr:col>15</xdr:col>
      <xdr:colOff>626744</xdr:colOff>
      <xdr:row>148</xdr:row>
      <xdr:rowOff>57150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700-000004000000}"/>
            </a:ext>
          </a:extLst>
        </xdr:cNvPr>
        <xdr:cNvSpPr/>
      </xdr:nvSpPr>
      <xdr:spPr>
        <a:xfrm>
          <a:off x="12563476" y="28893135"/>
          <a:ext cx="3429000" cy="264795"/>
        </a:xfrm>
        <a:prstGeom prst="roundRect">
          <a:avLst/>
        </a:prstGeom>
        <a:solidFill>
          <a:schemeClr val="bg1">
            <a:lumMod val="95000"/>
          </a:schemeClr>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7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7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7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7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7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5712</xdr:rowOff>
    </xdr:from>
    <xdr:to>
      <xdr:col>24</xdr:col>
      <xdr:colOff>7620</xdr:colOff>
      <xdr:row>95</xdr:row>
      <xdr:rowOff>91440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6728460" y="11938632"/>
          <a:ext cx="9220200" cy="763714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 ואשריהם ישראל יש מפזר יותר מן המעשר בהוצאות מצוה, אבל נראה שמעלת המעשר להוציאו עפ"י החשבון... אבל כל כך גבר עלינו יצרנו הרע עד שמפתינו גם כן שלא להפריש מעשר אף שהשכר בעין ע"י צדקתו הון ועושר בביתו, ואף שבלאו הכי נותן כדי מעשר ואין זה אלא עצלות מלבא חשבון. ועיכוב היצה"ר כדי שלא יעשה נחת רוח ליוצרו ויאבד טובה הרבה. ויש אשר בשומעו בדברים האלה מה המצוה הזאת ומהו מתן שכרה תאוה נפשו לעשותה, ...ועינו של אדם צרה ומתוך כך מונע עצמו. ומי שהוא מחשב שכר מצוה כנגד הפסדה לא ישוב מפני כל.                                 </a:t>
          </a: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פלא יועץ ערך "מעשר"</a:t>
          </a:r>
          <a:endParaRPr kumimoji="0" lang="en-US" sz="1200" b="0" i="0" u="none" strike="noStrike" kern="0" cap="none" spc="0" normalizeH="0" baseline="0" noProof="0">
            <a:ln>
              <a:noFill/>
            </a:ln>
            <a:solidFill>
              <a:prstClr val="black"/>
            </a:solidFill>
            <a:effectLst/>
            <a:uLnTx/>
            <a:uFillTx/>
            <a:latin typeface="+mn-lt"/>
            <a:ea typeface="+mn-ea"/>
            <a:cs typeface="Guttman Mantova" panose="02010401010101010101" pitchFamily="2" charset="-79"/>
          </a:endParaRPr>
        </a:p>
        <a:p>
          <a:pPr marL="0" marR="0" lvl="0" indent="0" defTabSz="914400" rtl="1" eaLnBrk="1" fontAlgn="auto" latinLnBrk="0" hangingPunct="1">
            <a:lnSpc>
              <a:spcPct val="100000"/>
            </a:lnSpc>
            <a:spcBef>
              <a:spcPts val="0"/>
            </a:spcBef>
            <a:spcAft>
              <a:spcPts val="0"/>
            </a:spcAft>
            <a:buClrTx/>
            <a:buSzTx/>
            <a:buFontTx/>
            <a:buNone/>
            <a:tabLst/>
            <a:defRPr/>
          </a:pPr>
          <a:endPar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r>
            <a:rPr kumimoji="0" lang="he-IL" sz="14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 יצר לב האדם מתעה לו ומראה לו כי רב מאד מחנהו ושכבר יצא ידי חובה ושחייו קודמין ושהוא עושה צדקה בכל עת במה שזן בניו ובנותיו הקטנים עם הגדולים כמאמר רז"ל. אבל מי שהוא צדיק יבחן אם מביא כדי מעשר לצדקה, ומה שזן בניו ובנותיו אינו עולה לחשבון אלא למאן דדחיקא ליה שעתא טובא כמפורש בפוסקים.                         </a:t>
          </a:r>
          <a:r>
            <a:rPr kumimoji="0" lang="he-IL" sz="12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rPr>
            <a:t>שם  ערך  "צדקה"</a:t>
          </a:r>
          <a:endParaRPr kumimoji="0" lang="en-US" sz="1200" b="0" i="0" u="none" strike="noStrike" kern="0" cap="none" spc="0" normalizeH="0" baseline="0" noProof="0">
            <a:ln>
              <a:noFill/>
            </a:ln>
            <a:solidFill>
              <a:prstClr val="black"/>
            </a:solidFill>
            <a:effectLst/>
            <a:uLnTx/>
            <a:uFillTx/>
            <a:latin typeface="+mn-lt"/>
            <a:ea typeface="+mn-ea"/>
            <a:cs typeface="Guttman Mantova" panose="02010401010101010101" pitchFamily="2" charset="-79"/>
          </a:endParaRPr>
        </a:p>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he-IL" sz="1600" b="0" i="0" u="none" strike="noStrike" kern="0" cap="none" spc="0" normalizeH="0" baseline="0" noProof="0">
            <a:ln>
              <a:noFill/>
            </a:ln>
            <a:solidFill>
              <a:prstClr val="black"/>
            </a:solidFill>
            <a:effectLst/>
            <a:uLnTx/>
            <a:uFillTx/>
            <a:latin typeface="Guttman Mantova" panose="02010401010101010101" pitchFamily="2" charset="-79"/>
            <a:ea typeface="+mn-ea"/>
            <a:cs typeface="Guttman Mantova" panose="02010401010101010101" pitchFamily="2" charset="-79"/>
          </a:endParaRPr>
        </a:p>
        <a:p>
          <a:pPr algn="r" rtl="1">
            <a:lnSpc>
              <a:spcPct val="107000"/>
            </a:lnSpc>
            <a:spcAft>
              <a:spcPts val="800"/>
            </a:spcAft>
          </a:pPr>
          <a:endParaRPr lang="he-IL" sz="16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באחד הערים בארצות הברית היה יהודי פשוט ירא שמים, שהיה נזהר במיוחד במעשר כספים. שאל אותו רב העיר מנין לו הזהירות הגדולה במעשר? הוא סיפר שבצעירותו היה סוחר שוורים ברוסיה ואת מעשרותיו היה מוסר למלמד התינוקות שבעיירה שהיה ת"ח וירא שמים אך עני מרוד. פעם עשה עיסקה גדולה מאוד והרוויח בה ממון רב. כהרגלו הגיש את המעשר למלמד אולם הלה סירב לקבל וטען כי הסכום הוא גדול בהרבה ממה שנצרך לו לפרנסתו.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המלמד הציע לסוחר, שמאחר ובכיתתו יש שני ילדים מוכשרים במיוחד שנראה לו שאם ישלחו אותם ללמוד בישיבה גדולה עדיים לגאון ולתפארת, אלא שהוריהם הם עניים מרודים ואין ידם משגת לההוצאות, על כן יעץ לו שימסור את הכסף להורים על מנת שישלחו את הילדים לישיבה.</a:t>
          </a:r>
          <a:r>
            <a:rPr lang="he-IL" sz="1400" baseline="0">
              <a:effectLst/>
              <a:latin typeface="Times New Roman" panose="02020603050405020304" pitchFamily="18" charset="0"/>
              <a:ea typeface="Calibri" panose="020F0502020204030204" pitchFamily="34" charset="0"/>
              <a:cs typeface="+mn-cs"/>
            </a:rPr>
            <a:t> </a:t>
          </a:r>
          <a:r>
            <a:rPr lang="he-IL" sz="1400">
              <a:effectLst/>
              <a:latin typeface="Times New Roman" panose="02020603050405020304" pitchFamily="18" charset="0"/>
              <a:ea typeface="Calibri" panose="020F0502020204030204" pitchFamily="34" charset="0"/>
              <a:cs typeface="+mn-cs"/>
            </a:rPr>
            <a:t>שמע הסוחר לעצת המלמד ושני הילדים נסעו לישיבה. </a:t>
          </a:r>
          <a:r>
            <a:rPr lang="he-IL" sz="1200" b="1">
              <a:effectLst/>
              <a:latin typeface="Times New Roman" panose="02020603050405020304" pitchFamily="18" charset="0"/>
              <a:ea typeface="Calibri" panose="020F0502020204030204" pitchFamily="34" charset="0"/>
              <a:cs typeface="+mn-cs"/>
            </a:rPr>
            <a:t>לימים התפרסמו בעולם כרבי משה פיינשטיין זצ"ל ורבי יעקב קמינצקי זצ"ל.  </a:t>
          </a:r>
          <a:endParaRPr lang="en-US" sz="1200" b="1">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200" b="0">
              <a:solidFill>
                <a:sysClr val="windowText" lastClr="000000"/>
              </a:solidFill>
              <a:effectLst/>
              <a:latin typeface="Times New Roman" panose="02020603050405020304" pitchFamily="18" charset="0"/>
              <a:ea typeface="Calibri" panose="020F0502020204030204" pitchFamily="34" charset="0"/>
              <a:cs typeface="+mn-cs"/>
            </a:rPr>
            <a:t>בהקדמה לספר "מעשר כספים"</a:t>
          </a:r>
        </a:p>
        <a:p>
          <a:pPr algn="r" rtl="1">
            <a:lnSpc>
              <a:spcPct val="107000"/>
            </a:lnSpc>
            <a:spcAft>
              <a:spcPts val="800"/>
            </a:spcAft>
          </a:pPr>
          <a:endParaRPr lang="he-IL" sz="14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סיפר הרה"ק ר' לוי יצחק מברדיטשוב זצ"ל. בהיותי אברך עלה פעם בדעתי לומר את כל התהילים בלי שום הפסק. כשהגעתי לפני הסיום, במזמורים האחרונים הופיע משמשו של מו"ר המגיד הקדוש ממזריטש זצ"ל וביקש ממני להיכנס אליו. מהרתי למלא את בקשת רבי אבל בלבי הצטערתי על ההפסק באמירת התהילים. המגיד הקדוש ציוה עלי ללכת מיד לאסוף סכום כסף עבור יהודי נצרך. סיפרתי לו כי בכוונתי היה לסיים את התהלים בלי הפסק ונאלצתי להפסיק לפני הסוף. אמר לי המגיד זצ"ל:  </a:t>
          </a:r>
        </a:p>
        <a:p>
          <a:pPr algn="r" rtl="1">
            <a:lnSpc>
              <a:spcPct val="107000"/>
            </a:lnSpc>
            <a:spcAft>
              <a:spcPts val="800"/>
            </a:spcAft>
          </a:pPr>
          <a:r>
            <a:rPr lang="he-IL" sz="1400" b="1">
              <a:effectLst/>
              <a:latin typeface="Times New Roman" panose="02020603050405020304" pitchFamily="18" charset="0"/>
              <a:ea typeface="Calibri" panose="020F0502020204030204" pitchFamily="34" charset="0"/>
              <a:cs typeface="+mn-cs"/>
            </a:rPr>
            <a:t>"</a:t>
          </a:r>
          <a:r>
            <a:rPr lang="he-IL" sz="1200" b="1">
              <a:effectLst/>
              <a:latin typeface="Times New Roman" panose="02020603050405020304" pitchFamily="18" charset="0"/>
              <a:ea typeface="Calibri" panose="020F0502020204030204" pitchFamily="34" charset="0"/>
              <a:cs typeface="+mn-cs"/>
            </a:rPr>
            <a:t>דע לך לוי יצחק, להקדוש ברוך הוא יש אלפי רבואות מלאכים שאומרים לפניו שירות ותשבחות ללא הפסק. אבל לאסוף נדבות עבור יהודי, חשוב לפניו יותר! לאסוף צדקה עבור נצרך רק אתה יכול, שום מלאך אינו יכול לעשות זאת". </a:t>
          </a:r>
          <a:endParaRPr lang="en-US" sz="1200" b="1">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  ליקוטים נחמדים מפז</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200">
              <a:effectLst/>
              <a:latin typeface="Times New Roman" panose="02020603050405020304" pitchFamily="18" charset="0"/>
              <a:ea typeface="Calibri" panose="020F0502020204030204" pitchFamily="34" charset="0"/>
              <a:cs typeface="+mn-cs"/>
            </a:rPr>
            <a:t> </a:t>
          </a:r>
          <a:endParaRPr lang="en-US" sz="11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endParaRPr lang="en-US" sz="1200" b="0">
            <a:solidFill>
              <a:sysClr val="windowText" lastClr="000000"/>
            </a:solidFill>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40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7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7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7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7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700-0000017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7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7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91440</xdr:colOff>
      <xdr:row>47</xdr:row>
      <xdr:rowOff>182880</xdr:rowOff>
    </xdr:from>
    <xdr:to>
      <xdr:col>27</xdr:col>
      <xdr:colOff>381000</xdr:colOff>
      <xdr:row>48</xdr:row>
      <xdr:rowOff>137160</xdr:rowOff>
    </xdr:to>
    <xdr:sp macro="" textlink="">
      <xdr:nvSpPr>
        <xdr:cNvPr id="18" name="מלבן מעוגל 17">
          <a:hlinkClick xmlns:r="http://schemas.openxmlformats.org/officeDocument/2006/relationships" r:id="rId13" tooltip="לחץ כדי לשלוח הערות ושאלות למייל המכון"/>
          <a:extLst>
            <a:ext uri="{FF2B5EF4-FFF2-40B4-BE49-F238E27FC236}">
              <a16:creationId xmlns:a16="http://schemas.microsoft.com/office/drawing/2014/main" id="{00000000-0008-0000-0700-000012000000}"/>
            </a:ext>
          </a:extLst>
        </xdr:cNvPr>
        <xdr:cNvSpPr/>
      </xdr:nvSpPr>
      <xdr:spPr>
        <a:xfrm>
          <a:off x="4259580" y="10721340"/>
          <a:ext cx="2385060" cy="327660"/>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1260425</xdr:colOff>
      <xdr:row>50</xdr:row>
      <xdr:rowOff>57150</xdr:rowOff>
    </xdr:from>
    <xdr:to>
      <xdr:col>2</xdr:col>
      <xdr:colOff>1036320</xdr:colOff>
      <xdr:row>51</xdr:row>
      <xdr:rowOff>314324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700-000014000000}"/>
            </a:ext>
          </a:extLst>
        </xdr:cNvPr>
        <xdr:cNvSpPr/>
      </xdr:nvSpPr>
      <xdr:spPr>
        <a:xfrm>
          <a:off x="22174200" y="11426190"/>
          <a:ext cx="1406575" cy="379094"/>
        </a:xfrm>
        <a:prstGeom prst="roundRect">
          <a:avLst>
            <a:gd name="adj" fmla="val 2269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a:t>
          </a:r>
          <a:r>
            <a:rPr lang="he-IL" sz="1400" b="1" baseline="0">
              <a:solidFill>
                <a:srgbClr val="FF3300"/>
              </a:solidFill>
            </a:rPr>
            <a:t> התוכנה</a:t>
          </a:r>
          <a:endParaRPr lang="he-IL" sz="1400" b="1">
            <a:solidFill>
              <a:srgbClr val="FF33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52</xdr:row>
      <xdr:rowOff>5715</xdr:rowOff>
    </xdr:from>
    <xdr:to>
      <xdr:col>10</xdr:col>
      <xdr:colOff>396240</xdr:colOff>
      <xdr:row>62</xdr:row>
      <xdr:rowOff>7620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6230600" y="11938635"/>
          <a:ext cx="880872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100" b="1">
              <a:solidFill>
                <a:srgbClr val="FF0000"/>
              </a:solidFill>
              <a:effectLst/>
              <a:latin typeface="+mn-lt"/>
              <a:ea typeface="+mn-ea"/>
              <a:cs typeface="+mn-cs"/>
            </a:rPr>
            <a:t>הוראות:    </a:t>
          </a:r>
          <a:r>
            <a:rPr lang="he-IL" sz="1100">
              <a:solidFill>
                <a:schemeClr val="dk1"/>
              </a:solidFill>
              <a:effectLst/>
              <a:latin typeface="+mn-lt"/>
              <a:ea typeface="+mn-ea"/>
              <a:cs typeface="+mn-cs"/>
            </a:rPr>
            <a:t>התאים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ברקע לבן יש למלאות ידנית, אבל התאים בעלי רקע צבעוני נעולים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והם מתעדכנים</a:t>
          </a:r>
          <a:r>
            <a:rPr lang="he-IL" sz="1100" baseline="0">
              <a:solidFill>
                <a:schemeClr val="dk1"/>
              </a:solidFill>
              <a:effectLst/>
              <a:latin typeface="+mn-lt"/>
              <a:ea typeface="+mn-ea"/>
              <a:cs typeface="+mn-cs"/>
            </a:rPr>
            <a:t> </a:t>
          </a:r>
          <a:r>
            <a:rPr lang="he-IL" sz="1100">
              <a:solidFill>
                <a:schemeClr val="dk1"/>
              </a:solidFill>
              <a:effectLst/>
              <a:latin typeface="+mn-lt"/>
              <a:ea typeface="+mn-ea"/>
              <a:cs typeface="+mn-cs"/>
            </a:rPr>
            <a:t>אוטומטית. התאים באיזור הקבוע המסומנים ברשת גם מתעדכנים אוטומטית</a:t>
          </a:r>
          <a:r>
            <a:rPr lang="he-IL" sz="1100" baseline="0">
              <a:solidFill>
                <a:schemeClr val="dk1"/>
              </a:solidFill>
              <a:effectLst/>
              <a:latin typeface="+mn-lt"/>
              <a:ea typeface="+mn-ea"/>
              <a:cs typeface="+mn-cs"/>
            </a:rPr>
            <a:t> אולם ניתן לשנות בעת הצורך.</a:t>
          </a:r>
          <a:r>
            <a:rPr lang="he-IL" sz="1100">
              <a:solidFill>
                <a:schemeClr val="dk1"/>
              </a:solidFill>
              <a:effectLst/>
              <a:latin typeface="+mn-lt"/>
              <a:ea typeface="+mn-ea"/>
              <a:cs typeface="+mn-cs"/>
            </a:rPr>
            <a:t> יש לזכור שכל סכום שנכנס באיזור הקבוע עובר  גם לחודשים הבאים, ולכן בתחילת כל חודש יש לעבור</a:t>
          </a:r>
          <a:r>
            <a:rPr lang="he-IL" sz="1100" baseline="0">
              <a:solidFill>
                <a:schemeClr val="dk1"/>
              </a:solidFill>
              <a:effectLst/>
              <a:latin typeface="+mn-lt"/>
              <a:ea typeface="+mn-ea"/>
              <a:cs typeface="+mn-cs"/>
            </a:rPr>
            <a:t> על איזור זה ולעדכן את הסכומים לחודש הנוכחי.</a:t>
          </a:r>
        </a:p>
        <a:p>
          <a:pPr rtl="1"/>
          <a:r>
            <a:rPr lang="he-IL" sz="1100" baseline="0">
              <a:solidFill>
                <a:schemeClr val="bg1">
                  <a:lumMod val="65000"/>
                </a:schemeClr>
              </a:solidFill>
              <a:effectLst/>
              <a:latin typeface="+mn-lt"/>
              <a:ea typeface="+mn-ea"/>
              <a:cs typeface="+mn-cs"/>
            </a:rPr>
            <a:t>       לבקשת רבים, הוספנו את החישובים ל"חומש" וגם את החישובים להנוהגים להפריש מעשר אבל מוסיפים "חומש חלקי" דהיינו שמפרישים חומש רק מהכנסות מסויימות. כמו"כ הוספנו טבלה מיוחדת למפרישי חומש הסומכים על הקלות מסויימות. </a:t>
          </a: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בתאים "יתרת החוב למעשר" וכן בחומש, מספר בצבע ירוק המסומן במינוס - מראה על זכות ונתינה יותר מהמעשר או מהחומש. בסוף כל חודש יש להשלים את החסר או שהיתרה תעבור אוטומטית לחודש הבא בשדה המתאים. לזכות או לחובה. בחודש הראשון של השנה יש למלאות משבצת</a:t>
          </a:r>
          <a:r>
            <a:rPr lang="he-IL" sz="1100" baseline="0">
              <a:solidFill>
                <a:schemeClr val="dk1"/>
              </a:solidFill>
              <a:effectLst/>
              <a:latin typeface="+mn-lt"/>
              <a:ea typeface="+mn-ea"/>
              <a:cs typeface="+mn-cs"/>
            </a:rPr>
            <a:t> זו ידנית, גם במשך השנה </a:t>
          </a:r>
          <a:r>
            <a:rPr lang="he-IL" sz="1100">
              <a:solidFill>
                <a:schemeClr val="dk1"/>
              </a:solidFill>
              <a:effectLst/>
              <a:latin typeface="+mn-lt"/>
              <a:ea typeface="+mn-ea"/>
              <a:cs typeface="+mn-cs"/>
            </a:rPr>
            <a:t>ניתן למחוק משבצת זו אם רוצים להתחיל בחודש מסוים מההתחלה.      </a:t>
          </a:r>
          <a:r>
            <a:rPr lang="he-IL" sz="1100">
              <a:solidFill>
                <a:srgbClr val="FF0000"/>
              </a:solidFill>
              <a:effectLst/>
              <a:latin typeface="+mn-lt"/>
              <a:ea typeface="+mn-ea"/>
              <a:cs typeface="+mn-cs"/>
            </a:rPr>
            <a:t>אחרי כל פעולה יש לזכור ללחוץ על אנטר, אחד</a:t>
          </a:r>
          <a:r>
            <a:rPr lang="he-IL" sz="1100" baseline="0">
              <a:solidFill>
                <a:srgbClr val="FF0000"/>
              </a:solidFill>
              <a:effectLst/>
              <a:latin typeface="+mn-lt"/>
              <a:ea typeface="+mn-ea"/>
              <a:cs typeface="+mn-cs"/>
            </a:rPr>
            <a:t> החיצים</a:t>
          </a:r>
          <a:r>
            <a:rPr lang="he-IL" sz="1100">
              <a:solidFill>
                <a:srgbClr val="FF0000"/>
              </a:solidFill>
              <a:effectLst/>
              <a:latin typeface="+mn-lt"/>
              <a:ea typeface="+mn-ea"/>
              <a:cs typeface="+mn-cs"/>
            </a:rPr>
            <a:t> או על תא אחר כדי שהשינוי יחול.                                                                                  </a:t>
          </a:r>
        </a:p>
        <a:p>
          <a:pPr algn="r" rtl="1"/>
          <a:r>
            <a:rPr lang="he-IL" sz="1100"/>
            <a:t> </a:t>
          </a:r>
        </a:p>
      </xdr:txBody>
    </xdr:sp>
    <xdr:clientData/>
  </xdr:twoCellAnchor>
  <xdr:twoCellAnchor>
    <xdr:from>
      <xdr:col>1</xdr:col>
      <xdr:colOff>1402079</xdr:colOff>
      <xdr:row>1</xdr:row>
      <xdr:rowOff>89534</xdr:rowOff>
    </xdr:from>
    <xdr:to>
      <xdr:col>2</xdr:col>
      <xdr:colOff>952499</xdr:colOff>
      <xdr:row>1</xdr:row>
      <xdr:rowOff>342900</xdr:rowOff>
    </xdr:to>
    <xdr:sp macro="" textlink="">
      <xdr:nvSpPr>
        <xdr:cNvPr id="3" name="מלבן מעוגל 2">
          <a:hlinkClick xmlns:r="http://schemas.openxmlformats.org/officeDocument/2006/relationships" r:id="rId1" tooltip="לחץ כאן כדי להגיע למדריך ההלכתי - ההכנסות "/>
          <a:extLst>
            <a:ext uri="{FF2B5EF4-FFF2-40B4-BE49-F238E27FC236}">
              <a16:creationId xmlns:a16="http://schemas.microsoft.com/office/drawing/2014/main" id="{00000000-0008-0000-0800-000003000000}"/>
            </a:ext>
          </a:extLst>
        </xdr:cNvPr>
        <xdr:cNvSpPr/>
      </xdr:nvSpPr>
      <xdr:spPr>
        <a:xfrm>
          <a:off x="22258021" y="607694"/>
          <a:ext cx="1181100" cy="253366"/>
        </a:xfrm>
        <a:prstGeom prst="roundRect">
          <a:avLst/>
        </a:prstGeom>
        <a:solidFill>
          <a:srgbClr val="3B87CD"/>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הכנסות</a:t>
          </a:r>
          <a:r>
            <a:rPr lang="he-IL" sz="1200"/>
            <a:t> </a:t>
          </a:r>
        </a:p>
      </xdr:txBody>
    </xdr:sp>
    <xdr:clientData/>
  </xdr:twoCellAnchor>
  <xdr:twoCellAnchor>
    <xdr:from>
      <xdr:col>10</xdr:col>
      <xdr:colOff>481964</xdr:colOff>
      <xdr:row>146</xdr:row>
      <xdr:rowOff>135255</xdr:rowOff>
    </xdr:from>
    <xdr:to>
      <xdr:col>15</xdr:col>
      <xdr:colOff>474344</xdr:colOff>
      <xdr:row>148</xdr:row>
      <xdr:rowOff>41910</xdr:rowOff>
    </xdr:to>
    <xdr:sp macro="" textlink="">
      <xdr:nvSpPr>
        <xdr:cNvPr id="4" name="מלבן מעוגל 3">
          <a:hlinkClick xmlns:r="http://schemas.openxmlformats.org/officeDocument/2006/relationships" r:id="rId2" tooltip="לחץ כדי להגיע בחזרה לגליון החודש"/>
          <a:extLst>
            <a:ext uri="{FF2B5EF4-FFF2-40B4-BE49-F238E27FC236}">
              <a16:creationId xmlns:a16="http://schemas.microsoft.com/office/drawing/2014/main" id="{00000000-0008-0000-0800-000004000000}"/>
            </a:ext>
          </a:extLst>
        </xdr:cNvPr>
        <xdr:cNvSpPr/>
      </xdr:nvSpPr>
      <xdr:spPr>
        <a:xfrm>
          <a:off x="12715876" y="28877895"/>
          <a:ext cx="3429000" cy="264795"/>
        </a:xfrm>
        <a:prstGeom prst="roundRect">
          <a:avLst/>
        </a:prstGeom>
        <a:solidFill>
          <a:schemeClr val="bg1">
            <a:lumMod val="95000"/>
          </a:schemeClr>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b="1">
              <a:solidFill>
                <a:sysClr val="windowText" lastClr="000000"/>
              </a:solidFill>
            </a:rPr>
            <a:t>חזרה</a:t>
          </a:r>
          <a:r>
            <a:rPr lang="he-IL" sz="1200" b="1"/>
            <a:t> </a:t>
          </a:r>
          <a:r>
            <a:rPr lang="he-IL" sz="1200" b="1" baseline="0"/>
            <a:t> </a:t>
          </a:r>
          <a:r>
            <a:rPr lang="he-IL" sz="1200" b="1" baseline="0">
              <a:solidFill>
                <a:sysClr val="windowText" lastClr="000000"/>
              </a:solidFill>
            </a:rPr>
            <a:t>לטבלה</a:t>
          </a:r>
          <a:r>
            <a:rPr lang="he-IL" sz="1200" b="1" baseline="0"/>
            <a:t>  </a:t>
          </a:r>
          <a:r>
            <a:rPr lang="he-IL" sz="1200" b="1" baseline="0">
              <a:solidFill>
                <a:sysClr val="windowText" lastClr="000000"/>
              </a:solidFill>
            </a:rPr>
            <a:t>הראשית</a:t>
          </a:r>
          <a:endParaRPr lang="he-IL" sz="1200" b="1">
            <a:solidFill>
              <a:sysClr val="windowText" lastClr="000000"/>
            </a:solidFill>
          </a:endParaRPr>
        </a:p>
      </xdr:txBody>
    </xdr:sp>
    <xdr:clientData/>
  </xdr:twoCellAnchor>
  <xdr:twoCellAnchor>
    <xdr:from>
      <xdr:col>15</xdr:col>
      <xdr:colOff>390525</xdr:colOff>
      <xdr:row>38</xdr:row>
      <xdr:rowOff>129540</xdr:rowOff>
    </xdr:from>
    <xdr:to>
      <xdr:col>18</xdr:col>
      <xdr:colOff>259081</xdr:colOff>
      <xdr:row>39</xdr:row>
      <xdr:rowOff>114300</xdr:rowOff>
    </xdr:to>
    <xdr:sp macro="" textlink="">
      <xdr:nvSpPr>
        <xdr:cNvPr id="5" name="מלבן מעוגל 4">
          <a:hlinkClick xmlns:r="http://schemas.openxmlformats.org/officeDocument/2006/relationships" r:id="rId3" tooltip="לחץ כאן כדי להגיע למדריך ההלכתי - טבלת ההמחשה"/>
          <a:extLst>
            <a:ext uri="{FF2B5EF4-FFF2-40B4-BE49-F238E27FC236}">
              <a16:creationId xmlns:a16="http://schemas.microsoft.com/office/drawing/2014/main" id="{00000000-0008-0000-0800-000005000000}"/>
            </a:ext>
          </a:extLst>
        </xdr:cNvPr>
        <xdr:cNvSpPr/>
      </xdr:nvSpPr>
      <xdr:spPr>
        <a:xfrm>
          <a:off x="10119359" y="8519160"/>
          <a:ext cx="2680336" cy="350520"/>
        </a:xfrm>
        <a:prstGeom prst="roundRect">
          <a:avLst/>
        </a:prstGeom>
        <a:solidFill>
          <a:schemeClr val="accent6">
            <a:lumMod val="60000"/>
            <a:lumOff val="4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להמחשה   ותירגול  בסיסי</a:t>
          </a:r>
          <a:endParaRPr lang="he-IL" sz="1100" b="1"/>
        </a:p>
      </xdr:txBody>
    </xdr:sp>
    <xdr:clientData/>
  </xdr:twoCellAnchor>
  <xdr:twoCellAnchor>
    <xdr:from>
      <xdr:col>20</xdr:col>
      <xdr:colOff>424815</xdr:colOff>
      <xdr:row>1</xdr:row>
      <xdr:rowOff>66674</xdr:rowOff>
    </xdr:from>
    <xdr:to>
      <xdr:col>22</xdr:col>
      <xdr:colOff>24765</xdr:colOff>
      <xdr:row>1</xdr:row>
      <xdr:rowOff>361949</xdr:rowOff>
    </xdr:to>
    <xdr:sp macro="" textlink="">
      <xdr:nvSpPr>
        <xdr:cNvPr id="6" name="מלבן מעוגל 5">
          <a:hlinkClick xmlns:r="http://schemas.openxmlformats.org/officeDocument/2006/relationships" r:id="rId4" tooltip="לחץ כאן כדי להגיע למדריך ההלכתי - תרומות"/>
          <a:extLst>
            <a:ext uri="{FF2B5EF4-FFF2-40B4-BE49-F238E27FC236}">
              <a16:creationId xmlns:a16="http://schemas.microsoft.com/office/drawing/2014/main" id="{00000000-0008-0000-0800-000006000000}"/>
            </a:ext>
          </a:extLst>
        </xdr:cNvPr>
        <xdr:cNvSpPr/>
      </xdr:nvSpPr>
      <xdr:spPr>
        <a:xfrm>
          <a:off x="7884795" y="584834"/>
          <a:ext cx="1253490" cy="295275"/>
        </a:xfrm>
        <a:prstGeom prst="roundRect">
          <a:avLst/>
        </a:prstGeom>
        <a:solidFill>
          <a:srgbClr val="6AA343"/>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a:t>
          </a:r>
          <a:r>
            <a:rPr lang="he-IL" sz="1100"/>
            <a:t> </a:t>
          </a:r>
          <a:r>
            <a:rPr lang="he-IL" sz="1200" b="1"/>
            <a:t>תרומות</a:t>
          </a:r>
          <a:endParaRPr lang="he-IL" sz="1100" b="1"/>
        </a:p>
      </xdr:txBody>
    </xdr:sp>
    <xdr:clientData/>
  </xdr:twoCellAnchor>
  <xdr:twoCellAnchor>
    <xdr:from>
      <xdr:col>4</xdr:col>
      <xdr:colOff>1714500</xdr:colOff>
      <xdr:row>1</xdr:row>
      <xdr:rowOff>72389</xdr:rowOff>
    </xdr:from>
    <xdr:to>
      <xdr:col>5</xdr:col>
      <xdr:colOff>975361</xdr:colOff>
      <xdr:row>1</xdr:row>
      <xdr:rowOff>342900</xdr:rowOff>
    </xdr:to>
    <xdr:sp macro="" textlink="">
      <xdr:nvSpPr>
        <xdr:cNvPr id="7" name="מלבן מעוגל 6">
          <a:hlinkClick xmlns:r="http://schemas.openxmlformats.org/officeDocument/2006/relationships" r:id="rId5" tooltip="לחץ כאן כדי להגיע למדריך ההלכתי - הוצאות"/>
          <a:extLst>
            <a:ext uri="{FF2B5EF4-FFF2-40B4-BE49-F238E27FC236}">
              <a16:creationId xmlns:a16="http://schemas.microsoft.com/office/drawing/2014/main" id="{00000000-0008-0000-0800-000007000000}"/>
            </a:ext>
          </a:extLst>
        </xdr:cNvPr>
        <xdr:cNvSpPr/>
      </xdr:nvSpPr>
      <xdr:spPr>
        <a:xfrm>
          <a:off x="18958559" y="590549"/>
          <a:ext cx="1143001" cy="270511"/>
        </a:xfrm>
        <a:prstGeom prst="roundRect">
          <a:avLst/>
        </a:prstGeom>
        <a:solidFill>
          <a:srgbClr val="FF5B5B"/>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200"/>
            <a:t>למדריך </a:t>
          </a:r>
          <a:r>
            <a:rPr lang="he-IL" sz="1200" b="1"/>
            <a:t>הוצאות</a:t>
          </a:r>
        </a:p>
      </xdr:txBody>
    </xdr:sp>
    <xdr:clientData/>
  </xdr:twoCellAnchor>
  <xdr:twoCellAnchor>
    <xdr:from>
      <xdr:col>10</xdr:col>
      <xdr:colOff>502920</xdr:colOff>
      <xdr:row>44</xdr:row>
      <xdr:rowOff>38100</xdr:rowOff>
    </xdr:from>
    <xdr:to>
      <xdr:col>12</xdr:col>
      <xdr:colOff>441960</xdr:colOff>
      <xdr:row>45</xdr:row>
      <xdr:rowOff>78794</xdr:rowOff>
    </xdr:to>
    <xdr:sp macro="" textlink="">
      <xdr:nvSpPr>
        <xdr:cNvPr id="8" name="מלבן מעוגל 7">
          <a:hlinkClick xmlns:r="http://schemas.openxmlformats.org/officeDocument/2006/relationships" r:id="rId6" tooltip="לחץ כאן כדי להגיע לכללי הפרשת חומש לצדקה"/>
          <a:extLst>
            <a:ext uri="{FF2B5EF4-FFF2-40B4-BE49-F238E27FC236}">
              <a16:creationId xmlns:a16="http://schemas.microsoft.com/office/drawing/2014/main" id="{00000000-0008-0000-0800-000008000000}"/>
            </a:ext>
          </a:extLst>
        </xdr:cNvPr>
        <xdr:cNvSpPr/>
      </xdr:nvSpPr>
      <xdr:spPr>
        <a:xfrm>
          <a:off x="14592300" y="9982200"/>
          <a:ext cx="1531620" cy="246434"/>
        </a:xfrm>
        <a:prstGeom prst="roundRect">
          <a:avLst/>
        </a:prstGeom>
        <a:solidFill>
          <a:schemeClr val="bg1"/>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a:solidFill>
                <a:sysClr val="windowText" lastClr="000000"/>
              </a:solidFill>
            </a:rPr>
            <a:t>מדריך</a:t>
          </a:r>
          <a:r>
            <a:rPr lang="he-IL" sz="1100">
              <a:solidFill>
                <a:schemeClr val="bg1"/>
              </a:solidFill>
            </a:rPr>
            <a:t> </a:t>
          </a:r>
          <a:r>
            <a:rPr lang="he-IL" sz="1100">
              <a:solidFill>
                <a:sysClr val="windowText" lastClr="000000"/>
              </a:solidFill>
            </a:rPr>
            <a:t>כללי חומש</a:t>
          </a:r>
        </a:p>
      </xdr:txBody>
    </xdr:sp>
    <xdr:clientData/>
  </xdr:twoCellAnchor>
  <xdr:twoCellAnchor>
    <xdr:from>
      <xdr:col>25</xdr:col>
      <xdr:colOff>765809</xdr:colOff>
      <xdr:row>1</xdr:row>
      <xdr:rowOff>0</xdr:rowOff>
    </xdr:from>
    <xdr:to>
      <xdr:col>28</xdr:col>
      <xdr:colOff>464819</xdr:colOff>
      <xdr:row>1</xdr:row>
      <xdr:rowOff>367665</xdr:rowOff>
    </xdr:to>
    <xdr:sp macro="" textlink="">
      <xdr:nvSpPr>
        <xdr:cNvPr id="9" name="מלבן מעוגל 8">
          <a:hlinkClick xmlns:r="http://schemas.openxmlformats.org/officeDocument/2006/relationships" r:id="rId7" tooltip="לחץ כאן לאפשרות הוספת דינים והערות"/>
          <a:extLst>
            <a:ext uri="{FF2B5EF4-FFF2-40B4-BE49-F238E27FC236}">
              <a16:creationId xmlns:a16="http://schemas.microsoft.com/office/drawing/2014/main" id="{00000000-0008-0000-0800-000009000000}"/>
            </a:ext>
          </a:extLst>
        </xdr:cNvPr>
        <xdr:cNvSpPr/>
      </xdr:nvSpPr>
      <xdr:spPr>
        <a:xfrm>
          <a:off x="3512821" y="518160"/>
          <a:ext cx="1794510" cy="367665"/>
        </a:xfrm>
        <a:prstGeom prst="roundRect">
          <a:avLst/>
        </a:prstGeom>
        <a:solidFill>
          <a:srgbClr val="F9F9F9"/>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ysClr val="windowText" lastClr="000000"/>
              </a:solidFill>
            </a:rPr>
            <a:t>רישומים  והוספות</a:t>
          </a:r>
        </a:p>
      </xdr:txBody>
    </xdr:sp>
    <xdr:clientData/>
  </xdr:twoCellAnchor>
  <xdr:twoCellAnchor>
    <xdr:from>
      <xdr:col>10</xdr:col>
      <xdr:colOff>678180</xdr:colOff>
      <xdr:row>52</xdr:row>
      <xdr:rowOff>5714</xdr:rowOff>
    </xdr:from>
    <xdr:to>
      <xdr:col>24</xdr:col>
      <xdr:colOff>7620</xdr:colOff>
      <xdr:row>102</xdr:row>
      <xdr:rowOff>76200</xdr:rowOff>
    </xdr:to>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6728460" y="11938634"/>
          <a:ext cx="9220200" cy="886396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endParaRPr lang="he-IL" sz="300">
            <a:latin typeface="Guttman Mantova" panose="02010401010101010101" pitchFamily="2" charset="-79"/>
            <a:cs typeface="Guttman Mantova" panose="02010401010101010101" pitchFamily="2" charset="-79"/>
          </a:endParaRPr>
        </a:p>
        <a:p>
          <a:pPr algn="r" rtl="1"/>
          <a:endParaRPr lang="he-IL" sz="600">
            <a:latin typeface="Guttman Mantova" panose="02010401010101010101" pitchFamily="2" charset="-79"/>
            <a:cs typeface="Guttman Mantova" panose="02010401010101010101" pitchFamily="2" charset="-79"/>
          </a:endParaRPr>
        </a:p>
        <a:p>
          <a:pPr algn="r" rtl="1"/>
          <a:r>
            <a:rPr lang="he-IL" sz="11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 ואם הזמין לו השי"ת ריוח אז תיכף ומיד יפריש מעשר, כמו שכתוב: "עשר תעשר את כל תבואת זרעך" אמרו רז"ל "את" לרבות [-סוחרים] מפרשי הים והולכי מדברות והולכי בסחורות [-שחייבים להפריש מעשר מהרווחים]... ואם אין עתה לנו תבואת מעשר זרעים, חייב אדם לעשר מכל הבא לידו. ויהיה לאדם כיס מיוחד למעות מעשר שלו, וממנו יתן לעניים קרובים ורחוקים וכו'.   </a:t>
          </a:r>
        </a:p>
        <a:p>
          <a:pPr algn="l" rtl="1"/>
          <a:r>
            <a:rPr lang="he-IL" sz="1200" b="0">
              <a:latin typeface="Guttman Mantova" panose="02010401010101010101" pitchFamily="2" charset="-79"/>
              <a:cs typeface="Guttman Mantova" panose="02010401010101010101" pitchFamily="2" charset="-79"/>
            </a:rPr>
            <a:t> </a:t>
          </a:r>
        </a:p>
        <a:p>
          <a:pPr algn="l" rtl="1"/>
          <a:r>
            <a:rPr lang="he-IL" sz="1200" b="0">
              <a:latin typeface="Guttman Mantova" panose="02010401010101010101" pitchFamily="2" charset="-79"/>
              <a:cs typeface="Guttman Mantova" panose="02010401010101010101" pitchFamily="2" charset="-79"/>
            </a:rPr>
            <a:t>של"ה הקדוש חלק א' מסכת חולין, ענין משא ומתן באמונה.</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...על כן באתי להזהיר אתכם על המעשר. כתיב והעשירי יהיה קודש לה'. למען השם האחזו במצוה זו לחשוב חשבונות שלכם, כדי שתתנו מעשר... וכן אני נוהג וראיתי לדקדק מאדוני אבי מורי ורבי ז"ל [-השל"ה הקדוש] על כן אל תניחו ואשריכם בעולם הזה וטוב לכם לעולם הבא. ואל תאמרו שאני נותן בשנה הרבה יותר ממעשר, לא כן, דוקא ליתן את המעשר. ולא תפטרו מחמת נתינת המעשר ליתן לצדקה, אמנם לא כן, צדקה לחוד ומעשר לחוד כידוע בפוסקים. ואחזו בזה, ומזה אל תניחו ידכם.             </a:t>
          </a:r>
        </a:p>
        <a:p>
          <a:pPr algn="l" rtl="1"/>
          <a:endParaRPr lang="he-IL" sz="1200" b="0">
            <a:latin typeface="Guttman Mantova" panose="02010401010101010101" pitchFamily="2" charset="-79"/>
            <a:cs typeface="Guttman Mantova" panose="02010401010101010101" pitchFamily="2" charset="-79"/>
          </a:endParaRPr>
        </a:p>
        <a:p>
          <a:pPr algn="l" rtl="1"/>
          <a:r>
            <a:rPr lang="he-IL" sz="1200" b="0">
              <a:latin typeface="Guttman Mantova" panose="02010401010101010101" pitchFamily="2" charset="-79"/>
              <a:cs typeface="Guttman Mantova" panose="02010401010101010101" pitchFamily="2" charset="-79"/>
            </a:rPr>
            <a:t>מוהר"ר שעפטיל זצ"ל, בנו של השל"ה הקדוש, בצוואתו סימן י'</a:t>
          </a:r>
        </a:p>
        <a:p>
          <a:pPr algn="r" rtl="1"/>
          <a:r>
            <a:rPr lang="he-IL" sz="1400" b="0">
              <a:latin typeface="Guttman Mantova" panose="02010401010101010101" pitchFamily="2" charset="-79"/>
              <a:cs typeface="Guttman Mantova" panose="02010401010101010101" pitchFamily="2" charset="-79"/>
            </a:rPr>
            <a:t> </a:t>
          </a:r>
        </a:p>
        <a:p>
          <a:pPr algn="r" rtl="1"/>
          <a:r>
            <a:rPr lang="he-IL" sz="1400" b="0">
              <a:latin typeface="Guttman Mantova" panose="02010401010101010101" pitchFamily="2" charset="-79"/>
              <a:cs typeface="Guttman Mantova" panose="02010401010101010101" pitchFamily="2" charset="-79"/>
            </a:rPr>
            <a:t>...והוא דבר הנראה לעין שבמקום שנהגו ונזהרין במעשרותיהן כראוי, נתעשרו הרבה ועשרם שמור בידם ויש נוחלין ומנחילין אותו לבניהם אחריהן. ובמקום שאין נזהרין בזה, יורדין מנכסיהן ואבד העושר ההיא בענין רע והוליד בן ואין בידו מאומה, ערום יצא מבטן אמו וערום ישוב שמה. ודע שסגולת זו המצוה ליתן ולהפריש דוקא אחד מעשרה, ודלא כמו ששמעתי האומרים מהרבה בני אדם אף המדקדקים, שאינן מפרישין לפי שמתנות עניים שהם נותנים לצדקה הוא יותר ממעשר שלהם... </a:t>
          </a:r>
        </a:p>
        <a:p>
          <a:pPr algn="l" rtl="1"/>
          <a:r>
            <a:rPr lang="he-IL" sz="1200" b="0">
              <a:latin typeface="Guttman Mantova" panose="02010401010101010101" pitchFamily="2" charset="-79"/>
              <a:cs typeface="Guttman Mantova" panose="02010401010101010101" pitchFamily="2" charset="-79"/>
            </a:rPr>
            <a:t>  </a:t>
          </a:r>
        </a:p>
        <a:p>
          <a:pPr algn="l" rtl="1"/>
          <a:r>
            <a:rPr lang="he-IL" sz="1200" b="0">
              <a:latin typeface="Guttman Mantova" panose="02010401010101010101" pitchFamily="2" charset="-79"/>
              <a:cs typeface="Guttman Mantova" panose="02010401010101010101" pitchFamily="2" charset="-79"/>
            </a:rPr>
            <a:t>אחיו של השל"ה מוהר"ר יעקב זצ"ל בהגהותיו לצוואת יש נוחלין אזהרות הצדקה </a:t>
          </a:r>
        </a:p>
        <a:p>
          <a:pPr algn="l" rtl="1"/>
          <a:endParaRPr lang="he-IL" sz="1200" b="0">
            <a:latin typeface="Guttman Mantova" panose="02010401010101010101" pitchFamily="2" charset="-79"/>
            <a:cs typeface="Guttman Mantova" panose="02010401010101010101" pitchFamily="2" charset="-79"/>
          </a:endParaRPr>
        </a:p>
        <a:p>
          <a:pPr algn="r" rtl="1"/>
          <a:endParaRPr lang="he-IL" sz="1200" b="0">
            <a:latin typeface="Guttman Mantova" panose="02010401010101010101" pitchFamily="2" charset="-79"/>
            <a:cs typeface="Guttman Mantova" panose="02010401010101010101" pitchFamily="2" charset="-79"/>
          </a:endParaRPr>
        </a:p>
        <a:p>
          <a:pPr algn="r" rtl="1"/>
          <a:r>
            <a:rPr lang="he-IL" sz="1400" b="0">
              <a:latin typeface="Guttman Mantova" panose="02010401010101010101" pitchFamily="2" charset="-79"/>
              <a:cs typeface="Guttman Mantova" panose="02010401010101010101" pitchFamily="2" charset="-79"/>
            </a:rPr>
            <a:t> </a:t>
          </a: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הגביר ר' ברוך מרדכי טשארני מוורשא היה מופלג בהכנסת אורחים והיה מקיים מאמר חז"ל "יהא ביתך פתוח לרווחה, ויהיו עניים בני ביתך" כפשוטו. עניים עשו בדירתו כבשלהם והוא לא הקפיד. פעם התעכב עני בביתו אכל שם וישן כמה שבועות ואפילו לא הכיר בו בר' ברוך מרדכי שהוא בעל הבית. עני זה פנה אליו ושאלו בתמימות: רואה אני שאתה נמצא פה כבר זמן רב, כמה זמן אפשר להישאר כאן עד שמגרשים מהבית? משך ר' ברוך מרדכי בכתפיו והשיב: "חושבני שאתה יכול להישאר כאן עוד. ראה גם אני שוהה כאן כבר תקופה ארוכה, אוכל על חשבונם וישן במיטה ואיש אינו מעיר לי...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r>
            <a:rPr lang="he-IL" sz="1100">
              <a:effectLst/>
              <a:latin typeface="Times New Roman" panose="02020603050405020304" pitchFamily="18" charset="0"/>
              <a:ea typeface="Calibri" panose="020F0502020204030204" pitchFamily="34" charset="0"/>
              <a:cs typeface="+mn-cs"/>
            </a:rPr>
            <a:t>סדרת המידות "עולם חסד יבנה" [ויש מספרים זאת על גדולים אחרים]</a:t>
          </a:r>
        </a:p>
        <a:p>
          <a:pPr algn="r" rtl="1">
            <a:lnSpc>
              <a:spcPct val="107000"/>
            </a:lnSpc>
            <a:spcAft>
              <a:spcPts val="800"/>
            </a:spcAft>
          </a:pPr>
          <a:endParaRPr lang="he-IL" sz="1100">
            <a:effectLst/>
            <a:latin typeface="Times New Roman" panose="02020603050405020304" pitchFamily="18" charset="0"/>
            <a:ea typeface="Calibri" panose="020F0502020204030204" pitchFamily="34" charset="0"/>
            <a:cs typeface="+mn-cs"/>
          </a:endParaRPr>
        </a:p>
        <a:p>
          <a:pPr algn="r" rtl="1">
            <a:lnSpc>
              <a:spcPct val="107000"/>
            </a:lnSpc>
            <a:spcAft>
              <a:spcPts val="800"/>
            </a:spcAft>
          </a:pPr>
          <a:r>
            <a:rPr lang="he-IL" sz="1400">
              <a:effectLst/>
              <a:latin typeface="Times New Roman" panose="02020603050405020304" pitchFamily="18" charset="0"/>
              <a:ea typeface="Calibri" panose="020F0502020204030204" pitchFamily="34" charset="0"/>
              <a:cs typeface="+mn-cs"/>
            </a:rPr>
            <a:t>בתקופה ששהה האדמו"ר מסקולען זצ"ל ברומניה היה שנה אחת מחסור במצות לפסח. כששלחו להאדמו"ר כמה חבילות של מצות לחלק, נתן מצה אחת לכל אחד לליל הסדר. בין אלו שקיבלו היה האדמו"ר מויזניץ ה"אמרי חיים" זצ"ל. לאחר זמן שלח האמרי חיים זצ"ל את בנו ה"ישועות משה" זצ"ל שיבקש עוד מצה, וגם לו נתן האדמו"ר מסקולען. בערב פסח לאחר חצות שלח האמרי חיים את המצה השניה בחזרה, כי הבין שמגודל אהבת ישראל,  ישכח הסקולענר לדאוג לעצמו וישאר בלי כלום. ולכן ביקש מצה נוספת כדי להחזירה בערב פסח. וכך באמת היה. האדמו"ר מסקולען זצ"ל הודה להאמרי חיים זצ"ל שע"י חכמתו היה לו מצה לליל הסדר.</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l" rtl="1">
            <a:lnSpc>
              <a:spcPct val="107000"/>
            </a:lnSpc>
            <a:spcAft>
              <a:spcPts val="800"/>
            </a:spcAft>
          </a:pPr>
          <a:endParaRPr lang="en-US" sz="1600">
            <a:effectLst/>
            <a:latin typeface="Times New Roman" panose="02020603050405020304" pitchFamily="18" charset="0"/>
            <a:ea typeface="Calibri" panose="020F0502020204030204" pitchFamily="34" charset="0"/>
            <a:cs typeface="Guttman Frank" panose="02010401010101010101" pitchFamily="2" charset="-79"/>
          </a:endParaRPr>
        </a:p>
        <a:p>
          <a:pPr algn="r" rtl="1">
            <a:lnSpc>
              <a:spcPct val="107000"/>
            </a:lnSpc>
            <a:spcAft>
              <a:spcPts val="800"/>
            </a:spcAft>
          </a:pPr>
          <a:r>
            <a:rPr lang="he-IL" sz="1050">
              <a:effectLst/>
              <a:latin typeface="Times New Roman" panose="02020603050405020304" pitchFamily="18" charset="0"/>
              <a:ea typeface="Calibri" panose="020F0502020204030204" pitchFamily="34" charset="0"/>
              <a:cs typeface="+mn-cs"/>
            </a:rPr>
            <a:t> </a:t>
          </a:r>
          <a:endParaRPr lang="en-US" sz="1400">
            <a:effectLst/>
            <a:latin typeface="Times New Roman" panose="02020603050405020304" pitchFamily="18" charset="0"/>
            <a:ea typeface="Calibri" panose="020F0502020204030204" pitchFamily="34" charset="0"/>
            <a:cs typeface="Guttman Frank" panose="02010401010101010101" pitchFamily="2" charset="-79"/>
          </a:endParaRPr>
        </a:p>
        <a:p>
          <a:pPr algn="r" rtl="1"/>
          <a:endParaRPr lang="he-IL" sz="1400" b="0">
            <a:latin typeface="Guttman Mantova" panose="02010401010101010101" pitchFamily="2" charset="-79"/>
            <a:cs typeface="Guttman Mantova" panose="02010401010101010101" pitchFamily="2" charset="-79"/>
          </a:endParaRPr>
        </a:p>
      </xdr:txBody>
    </xdr:sp>
    <xdr:clientData/>
  </xdr:twoCellAnchor>
  <xdr:oneCellAnchor>
    <xdr:from>
      <xdr:col>17</xdr:col>
      <xdr:colOff>242919</xdr:colOff>
      <xdr:row>52</xdr:row>
      <xdr:rowOff>9069</xdr:rowOff>
    </xdr:from>
    <xdr:ext cx="184730" cy="357790"/>
    <xdr:sp macro="" textlink="">
      <xdr:nvSpPr>
        <xdr:cNvPr id="11" name="מלבן 10">
          <a:extLst>
            <a:ext uri="{FF2B5EF4-FFF2-40B4-BE49-F238E27FC236}">
              <a16:creationId xmlns:a16="http://schemas.microsoft.com/office/drawing/2014/main" id="{00000000-0008-0000-0800-00000B000000}"/>
            </a:ext>
          </a:extLst>
        </xdr:cNvPr>
        <xdr:cNvSpPr/>
      </xdr:nvSpPr>
      <xdr:spPr>
        <a:xfrm>
          <a:off x="11055691" y="11941989"/>
          <a:ext cx="184730" cy="357790"/>
        </a:xfrm>
        <a:prstGeom prst="rect">
          <a:avLst/>
        </a:prstGeom>
        <a:noFill/>
      </xdr:spPr>
      <xdr:txBody>
        <a:bodyPr wrap="none" lIns="91440" tIns="45720" rIns="91440" bIns="45720">
          <a:spAutoFit/>
        </a:bodyPr>
        <a:lstStyle/>
        <a:p>
          <a:pPr algn="ctr"/>
          <a:endParaRPr lang="he-IL" sz="1800" b="1" cap="none" spc="50">
            <a:ln w="0"/>
            <a:solidFill>
              <a:schemeClr val="bg2"/>
            </a:solidFill>
            <a:effectLst>
              <a:innerShdw blurRad="63500" dist="50800" dir="13500000">
                <a:srgbClr val="000000">
                  <a:alpha val="50000"/>
                </a:srgbClr>
              </a:innerShdw>
            </a:effectLst>
          </a:endParaRPr>
        </a:p>
      </xdr:txBody>
    </xdr:sp>
    <xdr:clientData/>
  </xdr:oneCellAnchor>
  <xdr:twoCellAnchor>
    <xdr:from>
      <xdr:col>1</xdr:col>
      <xdr:colOff>708660</xdr:colOff>
      <xdr:row>0</xdr:row>
      <xdr:rowOff>106680</xdr:rowOff>
    </xdr:from>
    <xdr:to>
      <xdr:col>5</xdr:col>
      <xdr:colOff>670560</xdr:colOff>
      <xdr:row>0</xdr:row>
      <xdr:rowOff>449580</xdr:rowOff>
    </xdr:to>
    <xdr:sp macro="" textlink="">
      <xdr:nvSpPr>
        <xdr:cNvPr id="12" name="מלבן מעוגל 11">
          <a:hlinkClick xmlns:r="http://schemas.openxmlformats.org/officeDocument/2006/relationships" r:id="rId8" tooltip="לחץ כדי להגיע להוראות מילוי ושימוש בתוכנה"/>
          <a:extLst>
            <a:ext uri="{FF2B5EF4-FFF2-40B4-BE49-F238E27FC236}">
              <a16:creationId xmlns:a16="http://schemas.microsoft.com/office/drawing/2014/main" id="{00000000-0008-0000-0800-00000C000000}"/>
            </a:ext>
          </a:extLst>
        </xdr:cNvPr>
        <xdr:cNvSpPr/>
      </xdr:nvSpPr>
      <xdr:spPr>
        <a:xfrm>
          <a:off x="19263360" y="106680"/>
          <a:ext cx="4869180" cy="342900"/>
        </a:xfrm>
        <a:prstGeom prst="roundRect">
          <a:avLst/>
        </a:prstGeom>
        <a:solidFill>
          <a:schemeClr val="bg1">
            <a:lumMod val="50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r" rtl="1"/>
          <a:r>
            <a:rPr lang="he-IL" sz="1800" b="1">
              <a:solidFill>
                <a:schemeClr val="bg1">
                  <a:lumMod val="50000"/>
                </a:schemeClr>
              </a:solidFill>
            </a:rPr>
            <a:t>ניהול וחישוב אוטומטי</a:t>
          </a:r>
          <a:r>
            <a:rPr lang="he-IL" sz="1800" b="1" baseline="0">
              <a:solidFill>
                <a:schemeClr val="bg1">
                  <a:lumMod val="50000"/>
                </a:schemeClr>
              </a:solidFill>
            </a:rPr>
            <a:t> של מעשר וחומש    </a:t>
          </a:r>
          <a:r>
            <a:rPr lang="he-IL" sz="1400" b="1" baseline="0">
              <a:solidFill>
                <a:schemeClr val="bg1"/>
              </a:solidFill>
            </a:rPr>
            <a:t>הוראות</a:t>
          </a:r>
          <a:endParaRPr lang="he-IL" sz="1600" b="1">
            <a:solidFill>
              <a:schemeClr val="bg1"/>
            </a:solidFill>
          </a:endParaRPr>
        </a:p>
      </xdr:txBody>
    </xdr:sp>
    <xdr:clientData/>
  </xdr:twoCellAnchor>
  <xdr:twoCellAnchor>
    <xdr:from>
      <xdr:col>5</xdr:col>
      <xdr:colOff>815340</xdr:colOff>
      <xdr:row>0</xdr:row>
      <xdr:rowOff>99060</xdr:rowOff>
    </xdr:from>
    <xdr:to>
      <xdr:col>7</xdr:col>
      <xdr:colOff>236220</xdr:colOff>
      <xdr:row>0</xdr:row>
      <xdr:rowOff>441960</xdr:rowOff>
    </xdr:to>
    <xdr:sp macro="" textlink="">
      <xdr:nvSpPr>
        <xdr:cNvPr id="13" name="מלבן מעוגל 12">
          <a:hlinkClick xmlns:r="http://schemas.openxmlformats.org/officeDocument/2006/relationships" r:id="rId9" tooltip="לחץ כדי להגיע למבוא להלכות מעשר כספים"/>
          <a:extLst>
            <a:ext uri="{FF2B5EF4-FFF2-40B4-BE49-F238E27FC236}">
              <a16:creationId xmlns:a16="http://schemas.microsoft.com/office/drawing/2014/main" id="{00000000-0008-0000-0800-00000D000000}"/>
            </a:ext>
          </a:extLst>
        </xdr:cNvPr>
        <xdr:cNvSpPr/>
      </xdr:nvSpPr>
      <xdr:spPr>
        <a:xfrm>
          <a:off x="18265140" y="99060"/>
          <a:ext cx="85344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מבוא</a:t>
          </a:r>
          <a:endParaRPr lang="he-IL" sz="1600" b="1"/>
        </a:p>
      </xdr:txBody>
    </xdr:sp>
    <xdr:clientData/>
  </xdr:twoCellAnchor>
  <xdr:twoCellAnchor>
    <xdr:from>
      <xdr:col>7</xdr:col>
      <xdr:colOff>381000</xdr:colOff>
      <xdr:row>0</xdr:row>
      <xdr:rowOff>99060</xdr:rowOff>
    </xdr:from>
    <xdr:to>
      <xdr:col>10</xdr:col>
      <xdr:colOff>167640</xdr:colOff>
      <xdr:row>0</xdr:row>
      <xdr:rowOff>441960</xdr:rowOff>
    </xdr:to>
    <xdr:sp macro="" textlink="">
      <xdr:nvSpPr>
        <xdr:cNvPr id="14" name="מלבן מעוגל 13">
          <a:hlinkClick xmlns:r="http://schemas.openxmlformats.org/officeDocument/2006/relationships" r:id="rId10" tooltip="לחץ כדי להגיע לכללים ויסודות בהלכות מעשר כספים"/>
          <a:extLst>
            <a:ext uri="{FF2B5EF4-FFF2-40B4-BE49-F238E27FC236}">
              <a16:creationId xmlns:a16="http://schemas.microsoft.com/office/drawing/2014/main" id="{00000000-0008-0000-0800-00000E000000}"/>
            </a:ext>
          </a:extLst>
        </xdr:cNvPr>
        <xdr:cNvSpPr/>
      </xdr:nvSpPr>
      <xdr:spPr>
        <a:xfrm>
          <a:off x="16459200" y="99060"/>
          <a:ext cx="1661160" cy="342900"/>
        </a:xfrm>
        <a:prstGeom prst="roundRect">
          <a:avLst/>
        </a:prstGeom>
        <a:solidFill>
          <a:schemeClr val="bg1">
            <a:lumMod val="6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t>כללים </a:t>
          </a:r>
          <a:r>
            <a:rPr lang="he-IL" sz="1600" b="1"/>
            <a:t> </a:t>
          </a:r>
          <a:r>
            <a:rPr lang="he-IL" sz="1400" b="1"/>
            <a:t>ויסודות</a:t>
          </a:r>
          <a:endParaRPr lang="he-IL" sz="1600" b="1"/>
        </a:p>
      </xdr:txBody>
    </xdr:sp>
    <xdr:clientData/>
  </xdr:twoCellAnchor>
  <mc:AlternateContent xmlns:mc="http://schemas.openxmlformats.org/markup-compatibility/2006">
    <mc:Choice xmlns:a14="http://schemas.microsoft.com/office/drawing/2010/main" Requires="a14">
      <xdr:twoCellAnchor>
        <xdr:from>
          <xdr:col>15</xdr:col>
          <xdr:colOff>678180</xdr:colOff>
          <xdr:row>50</xdr:row>
          <xdr:rowOff>38100</xdr:rowOff>
        </xdr:from>
        <xdr:to>
          <xdr:col>16</xdr:col>
          <xdr:colOff>518160</xdr:colOff>
          <xdr:row>52</xdr:row>
          <xdr:rowOff>0</xdr:rowOff>
        </xdr:to>
        <xdr:sp macro="" textlink="">
          <xdr:nvSpPr>
            <xdr:cNvPr id="31745" name="Object 1" hidden="1">
              <a:extLst>
                <a:ext uri="{63B3BB69-23CF-44E3-9099-C40C66FF867C}">
                  <a14:compatExt spid="_x0000_s31745"/>
                </a:ext>
                <a:ext uri="{FF2B5EF4-FFF2-40B4-BE49-F238E27FC236}">
                  <a16:creationId xmlns:a16="http://schemas.microsoft.com/office/drawing/2014/main" id="{00000000-0008-0000-0800-0000017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541020</xdr:colOff>
      <xdr:row>44</xdr:row>
      <xdr:rowOff>38100</xdr:rowOff>
    </xdr:from>
    <xdr:to>
      <xdr:col>15</xdr:col>
      <xdr:colOff>160020</xdr:colOff>
      <xdr:row>45</xdr:row>
      <xdr:rowOff>83820</xdr:rowOff>
    </xdr:to>
    <xdr:sp macro="" textlink="">
      <xdr:nvSpPr>
        <xdr:cNvPr id="16" name="מלבן מעוגל 15">
          <a:hlinkClick xmlns:r="http://schemas.openxmlformats.org/officeDocument/2006/relationships" r:id="rId11" tooltip="לחץ כדי להגיע לטבלאות המחשה ותירגול לחומש"/>
          <a:extLst>
            <a:ext uri="{FF2B5EF4-FFF2-40B4-BE49-F238E27FC236}">
              <a16:creationId xmlns:a16="http://schemas.microsoft.com/office/drawing/2014/main" id="{00000000-0008-0000-0800-000010000000}"/>
            </a:ext>
          </a:extLst>
        </xdr:cNvPr>
        <xdr:cNvSpPr/>
      </xdr:nvSpPr>
      <xdr:spPr>
        <a:xfrm>
          <a:off x="13030200" y="9982200"/>
          <a:ext cx="146304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050">
              <a:solidFill>
                <a:sysClr val="windowText" lastClr="000000"/>
              </a:solidFill>
            </a:rPr>
            <a:t>המחשה ותירגול לחומש</a:t>
          </a:r>
        </a:p>
      </xdr:txBody>
    </xdr:sp>
    <xdr:clientData/>
  </xdr:twoCellAnchor>
  <xdr:twoCellAnchor>
    <xdr:from>
      <xdr:col>6</xdr:col>
      <xdr:colOff>114300</xdr:colOff>
      <xdr:row>44</xdr:row>
      <xdr:rowOff>45720</xdr:rowOff>
    </xdr:from>
    <xdr:to>
      <xdr:col>10</xdr:col>
      <xdr:colOff>403860</xdr:colOff>
      <xdr:row>45</xdr:row>
      <xdr:rowOff>91440</xdr:rowOff>
    </xdr:to>
    <xdr:sp macro="" textlink="">
      <xdr:nvSpPr>
        <xdr:cNvPr id="17" name="מלבן מעוגל 16">
          <a:hlinkClick xmlns:r="http://schemas.openxmlformats.org/officeDocument/2006/relationships" r:id="rId12" tooltip="לחץ כדי להגיע לטבלה מיוחדת של &quot;הקלות למפרישי חומש&quot; המשתלבות בחישובים"/>
          <a:extLst>
            <a:ext uri="{FF2B5EF4-FFF2-40B4-BE49-F238E27FC236}">
              <a16:creationId xmlns:a16="http://schemas.microsoft.com/office/drawing/2014/main" id="{00000000-0008-0000-0800-000011000000}"/>
            </a:ext>
          </a:extLst>
        </xdr:cNvPr>
        <xdr:cNvSpPr/>
      </xdr:nvSpPr>
      <xdr:spPr>
        <a:xfrm>
          <a:off x="16222980" y="9989820"/>
          <a:ext cx="2400300" cy="251460"/>
        </a:xfrm>
        <a:prstGeom prst="roundRect">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rgbClr val="F19705"/>
              </a:solidFill>
            </a:rPr>
            <a:t>טבלת הקלות מיוחדת למפרישי חומש</a:t>
          </a:r>
        </a:p>
      </xdr:txBody>
    </xdr:sp>
    <xdr:clientData/>
  </xdr:twoCellAnchor>
  <xdr:twoCellAnchor>
    <xdr:from>
      <xdr:col>24</xdr:col>
      <xdr:colOff>167640</xdr:colOff>
      <xdr:row>47</xdr:row>
      <xdr:rowOff>175260</xdr:rowOff>
    </xdr:from>
    <xdr:to>
      <xdr:col>27</xdr:col>
      <xdr:colOff>495300</xdr:colOff>
      <xdr:row>48</xdr:row>
      <xdr:rowOff>91440</xdr:rowOff>
    </xdr:to>
    <xdr:sp macro="" textlink="">
      <xdr:nvSpPr>
        <xdr:cNvPr id="18" name="מלבן מעוגל 17">
          <a:hlinkClick xmlns:r="http://schemas.openxmlformats.org/officeDocument/2006/relationships" r:id="rId13" tooltip="לחץ  כדי לשלוח למייל המכון הערות ושאלות הלכתיות"/>
          <a:extLst>
            <a:ext uri="{FF2B5EF4-FFF2-40B4-BE49-F238E27FC236}">
              <a16:creationId xmlns:a16="http://schemas.microsoft.com/office/drawing/2014/main" id="{00000000-0008-0000-0800-000012000000}"/>
            </a:ext>
          </a:extLst>
        </xdr:cNvPr>
        <xdr:cNvSpPr/>
      </xdr:nvSpPr>
      <xdr:spPr>
        <a:xfrm>
          <a:off x="4171950" y="10738485"/>
          <a:ext cx="2432685" cy="287655"/>
        </a:xfrm>
        <a:prstGeom prst="roundRect">
          <a:avLst/>
        </a:prstGeom>
        <a:solidFill>
          <a:schemeClr val="bg1">
            <a:lumMod val="75000"/>
          </a:schemeClr>
        </a:solidFill>
        <a:ln>
          <a:no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100" b="1">
              <a:solidFill>
                <a:sysClr val="windowText" lastClr="000000"/>
              </a:solidFill>
            </a:rPr>
            <a:t>הערות ושאלות הלכתיות לרבני המכון</a:t>
          </a:r>
        </a:p>
      </xdr:txBody>
    </xdr:sp>
    <xdr:clientData/>
  </xdr:twoCellAnchor>
  <xdr:twoCellAnchor>
    <xdr:from>
      <xdr:col>1</xdr:col>
      <xdr:colOff>1043940</xdr:colOff>
      <xdr:row>139</xdr:row>
      <xdr:rowOff>333375</xdr:rowOff>
    </xdr:from>
    <xdr:to>
      <xdr:col>14</xdr:col>
      <xdr:colOff>129540</xdr:colOff>
      <xdr:row>145</xdr:row>
      <xdr:rowOff>238125</xdr:rowOff>
    </xdr:to>
    <xdr:sp macro="" textlink="">
      <xdr:nvSpPr>
        <xdr:cNvPr id="19" name="TextBox 18">
          <a:extLst>
            <a:ext uri="{FF2B5EF4-FFF2-40B4-BE49-F238E27FC236}">
              <a16:creationId xmlns:a16="http://schemas.microsoft.com/office/drawing/2014/main" id="{00000000-0008-0000-0800-000013000000}"/>
            </a:ext>
          </a:extLst>
        </xdr:cNvPr>
        <xdr:cNvSpPr txBox="1"/>
      </xdr:nvSpPr>
      <xdr:spPr>
        <a:xfrm>
          <a:off x="13403580" y="21547455"/>
          <a:ext cx="10393680" cy="12001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100"/>
            <a:t>כשמחשבים את ההקלות המיוחדות שנאמרו בחומש חייבים לחלק את החומש לשתיים, דהיינו המעשר הראשון, שכלפיו אין שום הקלות, </a:t>
          </a:r>
          <a:r>
            <a:rPr lang="he-IL" sz="1100">
              <a:solidFill>
                <a:sysClr val="windowText" lastClr="000000"/>
              </a:solidFill>
            </a:rPr>
            <a:t>וה</a:t>
          </a:r>
          <a:r>
            <a:rPr lang="he-IL" sz="1100">
              <a:solidFill>
                <a:srgbClr val="FFC000"/>
              </a:solidFill>
            </a:rPr>
            <a:t>מעשר הנוסף </a:t>
          </a:r>
          <a:r>
            <a:rPr lang="he-IL" sz="1100"/>
            <a:t>המשלים לחומש, שכלפיו נאמרו ההקלות השונות. ולכן,  אם נשאר זכות בסכום</a:t>
          </a:r>
          <a:r>
            <a:rPr lang="he-IL" sz="1100" baseline="0"/>
            <a:t> ההקלות בחודש זה, לא יזקף לזכות המעשר, אלא יזקף לזכות </a:t>
          </a:r>
          <a:r>
            <a:rPr lang="he-IL" sz="1100" baseline="0">
              <a:solidFill>
                <a:sysClr val="windowText" lastClr="000000"/>
              </a:solidFill>
            </a:rPr>
            <a:t>ה</a:t>
          </a:r>
          <a:r>
            <a:rPr lang="he-IL" sz="1100" baseline="0">
              <a:solidFill>
                <a:srgbClr val="FFC000"/>
              </a:solidFill>
            </a:rPr>
            <a:t>מעשר הנוסף </a:t>
          </a:r>
          <a:r>
            <a:rPr lang="he-IL" sz="1100" baseline="0"/>
            <a:t>בלבד בחודש הבא.</a:t>
          </a:r>
          <a:endParaRPr lang="he-IL" sz="1100"/>
        </a:p>
        <a:p>
          <a:pPr algn="r" rtl="1"/>
          <a:endParaRPr lang="he-IL" sz="1100" b="1">
            <a:solidFill>
              <a:srgbClr val="FF0000"/>
            </a:solidFill>
          </a:endParaRPr>
        </a:p>
        <a:p>
          <a:pPr algn="r" rtl="1"/>
          <a:r>
            <a:rPr lang="he-IL" sz="1100" b="1">
              <a:solidFill>
                <a:srgbClr val="FF0000"/>
              </a:solidFill>
            </a:rPr>
            <a:t>הוראות שימוש בטבלה:  </a:t>
          </a:r>
          <a:r>
            <a:rPr lang="he-IL" sz="1100" b="1">
              <a:solidFill>
                <a:sysClr val="windowText" lastClr="000000"/>
              </a:solidFill>
            </a:rPr>
            <a:t>הרישום מתנהל בשני שלבים.</a:t>
          </a:r>
          <a:r>
            <a:rPr lang="he-IL" sz="1100" b="1" baseline="0">
              <a:solidFill>
                <a:sysClr val="windowText" lastClr="000000"/>
              </a:solidFill>
            </a:rPr>
            <a:t>  </a:t>
          </a:r>
          <a:r>
            <a:rPr lang="he-IL" sz="1100" b="1">
              <a:solidFill>
                <a:sysClr val="windowText" lastClr="000000"/>
              </a:solidFill>
            </a:rPr>
            <a:t>א. ממלאים</a:t>
          </a:r>
          <a:r>
            <a:rPr lang="he-IL" sz="1100" b="1" baseline="0">
              <a:solidFill>
                <a:sysClr val="windowText" lastClr="000000"/>
              </a:solidFill>
            </a:rPr>
            <a:t> את הטבלה הראשית בצורה רגילה ורושמים שם את </a:t>
          </a:r>
          <a:r>
            <a:rPr lang="he-IL" sz="1100" b="1" u="sng" baseline="0">
              <a:solidFill>
                <a:sysClr val="windowText" lastClr="000000"/>
              </a:solidFill>
            </a:rPr>
            <a:t>ההכנסות</a:t>
          </a:r>
          <a:r>
            <a:rPr lang="he-IL" sz="1100" b="1" baseline="0">
              <a:solidFill>
                <a:sysClr val="windowText" lastClr="000000"/>
              </a:solidFill>
            </a:rPr>
            <a:t>, </a:t>
          </a:r>
          <a:r>
            <a:rPr lang="he-IL" sz="1100" b="1" u="sng" baseline="0">
              <a:solidFill>
                <a:sysClr val="windowText" lastClr="000000"/>
              </a:solidFill>
            </a:rPr>
            <a:t>ההוצאות</a:t>
          </a:r>
          <a:r>
            <a:rPr lang="he-IL" sz="1100" b="1">
              <a:solidFill>
                <a:sysClr val="windowText" lastClr="000000"/>
              </a:solidFill>
            </a:rPr>
            <a:t> </a:t>
          </a:r>
          <a:r>
            <a:rPr lang="he-IL" sz="1100" b="1" u="sng">
              <a:solidFill>
                <a:sysClr val="windowText" lastClr="000000"/>
              </a:solidFill>
            </a:rPr>
            <a:t>והתרומות</a:t>
          </a:r>
          <a:r>
            <a:rPr lang="he-IL" sz="1100" b="1">
              <a:solidFill>
                <a:sysClr val="windowText" lastClr="000000"/>
              </a:solidFill>
            </a:rPr>
            <a:t> הרגילות.  ב. ממלאים טבלה זאת של ההקלות [תאים</a:t>
          </a:r>
          <a:r>
            <a:rPr lang="he-IL" sz="1100" b="1" baseline="0">
              <a:solidFill>
                <a:sysClr val="windowText" lastClr="000000"/>
              </a:solidFill>
            </a:rPr>
            <a:t> לבנים בלבד]</a:t>
          </a:r>
          <a:r>
            <a:rPr lang="he-IL" sz="1100" b="1">
              <a:solidFill>
                <a:sysClr val="windowText" lastClr="000000"/>
              </a:solidFill>
            </a:rPr>
            <a:t>. אותן</a:t>
          </a:r>
          <a:r>
            <a:rPr lang="he-IL" sz="1100" b="1" baseline="0">
              <a:solidFill>
                <a:sysClr val="windowText" lastClr="000000"/>
              </a:solidFill>
            </a:rPr>
            <a:t> הכנסות</a:t>
          </a:r>
          <a:r>
            <a:rPr lang="he-IL" sz="1100" b="1">
              <a:solidFill>
                <a:sysClr val="windowText" lastClr="000000"/>
              </a:solidFill>
            </a:rPr>
            <a:t> שלא רוצים להכליל בחישוב החומש רושמים גם כאן, גם רושמים כאן הוצאות נוספות</a:t>
          </a:r>
          <a:r>
            <a:rPr lang="he-IL" sz="1100" b="1" baseline="0">
              <a:solidFill>
                <a:sysClr val="windowText" lastClr="000000"/>
              </a:solidFill>
            </a:rPr>
            <a:t> וכן תרומות נוספות שמחשיבים רק לחומש.  במשך כל החודש רושמים כאן לפי הצורך.   </a:t>
          </a:r>
          <a:r>
            <a:rPr lang="he-IL" sz="1100" b="1" baseline="0">
              <a:solidFill>
                <a:srgbClr val="FF0000"/>
              </a:solidFill>
            </a:rPr>
            <a:t>שימו לב!</a:t>
          </a:r>
          <a:r>
            <a:rPr lang="he-IL" sz="1100" b="1">
              <a:solidFill>
                <a:srgbClr val="FF0000"/>
              </a:solidFill>
            </a:rPr>
            <a:t>  המפרישים חומש לפי ההקלות עליהם להפריש הסכום  של  "סך הכל היתרה להפריש לחומש" הרשום בטבלה זאת ולא בטבלה הראשית</a:t>
          </a:r>
          <a:r>
            <a:rPr lang="he-IL" sz="1100" b="1" baseline="0">
              <a:solidFill>
                <a:srgbClr val="FF0000"/>
              </a:solidFill>
            </a:rPr>
            <a:t>.</a:t>
          </a:r>
          <a:endParaRPr lang="he-IL" sz="1100" b="1">
            <a:solidFill>
              <a:srgbClr val="FF0000"/>
            </a:solidFill>
          </a:endParaRPr>
        </a:p>
      </xdr:txBody>
    </xdr:sp>
    <xdr:clientData/>
  </xdr:twoCellAnchor>
  <xdr:twoCellAnchor>
    <xdr:from>
      <xdr:col>1</xdr:col>
      <xdr:colOff>1214705</xdr:colOff>
      <xdr:row>50</xdr:row>
      <xdr:rowOff>57150</xdr:rowOff>
    </xdr:from>
    <xdr:to>
      <xdr:col>2</xdr:col>
      <xdr:colOff>982980</xdr:colOff>
      <xdr:row>51</xdr:row>
      <xdr:rowOff>314324</xdr:rowOff>
    </xdr:to>
    <xdr:sp macro="" textlink="">
      <xdr:nvSpPr>
        <xdr:cNvPr id="20" name="מלבן מעוגל 19">
          <a:hlinkClick xmlns:r="http://schemas.openxmlformats.org/officeDocument/2006/relationships" r:id="rId14" tooltip="לחץ כאן כדי לרכוש"/>
          <a:extLst>
            <a:ext uri="{FF2B5EF4-FFF2-40B4-BE49-F238E27FC236}">
              <a16:creationId xmlns:a16="http://schemas.microsoft.com/office/drawing/2014/main" id="{00000000-0008-0000-0800-000014000000}"/>
            </a:ext>
          </a:extLst>
        </xdr:cNvPr>
        <xdr:cNvSpPr/>
      </xdr:nvSpPr>
      <xdr:spPr>
        <a:xfrm>
          <a:off x="22227540" y="11426190"/>
          <a:ext cx="1398955" cy="379094"/>
        </a:xfrm>
        <a:prstGeom prst="roundRect">
          <a:avLst>
            <a:gd name="adj" fmla="val 24707"/>
          </a:avLst>
        </a:prstGeom>
        <a:solidFill>
          <a:schemeClr val="bg1"/>
        </a:solidFill>
        <a:ln>
          <a:solidFill>
            <a:schemeClr val="bg1">
              <a:lumMod val="75000"/>
            </a:schemeClr>
          </a:solidFill>
        </a:ln>
        <a:effectLst/>
        <a:scene3d>
          <a:camera prst="orthographicFront">
            <a:rot lat="0" lon="0" rev="0"/>
          </a:camera>
          <a:lightRig rig="chilly" dir="t">
            <a:rot lat="0" lon="0" rev="18480000"/>
          </a:lightRig>
        </a:scene3d>
        <a:sp3d prstMaterial="clear">
          <a:bevelT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1400" b="1">
              <a:solidFill>
                <a:srgbClr val="FF3300"/>
              </a:solidFill>
            </a:rPr>
            <a:t>לרכישת</a:t>
          </a:r>
          <a:r>
            <a:rPr lang="he-IL" sz="1400" b="1" baseline="0">
              <a:solidFill>
                <a:srgbClr val="FF3300"/>
              </a:solidFill>
            </a:rPr>
            <a:t> התוכנה</a:t>
          </a:r>
          <a:endParaRPr lang="he-IL" sz="1400" b="1">
            <a:solidFill>
              <a:srgbClr val="FF3300"/>
            </a:solidFill>
          </a:endParaRPr>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image" Target="../media/image1.emf"/><Relationship Id="rId4" Type="http://schemas.openxmlformats.org/officeDocument/2006/relationships/oleObject" Target="../embeddings/oleObject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10.xml"/><Relationship Id="rId5" Type="http://schemas.openxmlformats.org/officeDocument/2006/relationships/image" Target="../media/image1.emf"/><Relationship Id="rId4" Type="http://schemas.openxmlformats.org/officeDocument/2006/relationships/oleObject" Target="../embeddings/oleObject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image" Target="../media/image1.emf"/><Relationship Id="rId4" Type="http://schemas.openxmlformats.org/officeDocument/2006/relationships/oleObject" Target="../embeddings/oleObject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image" Target="../media/image1.emf"/><Relationship Id="rId4" Type="http://schemas.openxmlformats.org/officeDocument/2006/relationships/oleObject" Target="../embeddings/oleObject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5.xml"/><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image" Target="../media/image1.emf"/><Relationship Id="rId4" Type="http://schemas.openxmlformats.org/officeDocument/2006/relationships/oleObject" Target="../embeddings/oleObject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mments" Target="../comments7.xml"/><Relationship Id="rId5" Type="http://schemas.openxmlformats.org/officeDocument/2006/relationships/image" Target="../media/image1.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H851"/>
  <sheetViews>
    <sheetView showGridLines="0" showRowColHeaders="0" rightToLeft="1" topLeftCell="B1" zoomScaleNormal="100" workbookViewId="0">
      <pane ySplit="2" topLeftCell="A148" activePane="bottomLeft" state="frozen"/>
      <selection activeCell="F48" sqref="F48:G48"/>
      <selection pane="bottomLeft" activeCell="B158" sqref="B158:P158"/>
    </sheetView>
  </sheetViews>
  <sheetFormatPr defaultColWidth="0" defaultRowHeight="13.8"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157</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c r="C5" s="18"/>
      <c r="D5" s="15"/>
      <c r="E5" s="19"/>
      <c r="F5" s="20"/>
      <c r="G5" s="16"/>
      <c r="H5" s="433"/>
      <c r="I5" s="22"/>
      <c r="J5" s="290"/>
      <c r="K5" s="434"/>
      <c r="L5" s="24"/>
      <c r="M5" s="25"/>
      <c r="N5" s="26"/>
      <c r="O5" s="291"/>
      <c r="P5" s="27"/>
      <c r="Q5" s="28"/>
      <c r="R5" s="25"/>
      <c r="S5" s="29"/>
      <c r="T5" s="291"/>
      <c r="U5" s="30"/>
      <c r="V5" s="31"/>
      <c r="W5" s="32"/>
      <c r="X5" s="163"/>
      <c r="Y5" s="713"/>
      <c r="Z5" s="714"/>
      <c r="AA5" s="714"/>
      <c r="AB5" s="714"/>
      <c r="AC5" s="714"/>
      <c r="AD5" s="714"/>
      <c r="AE5" s="714"/>
      <c r="AF5" s="714"/>
      <c r="AG5" s="715"/>
    </row>
    <row r="6" spans="1:33" ht="15.6" x14ac:dyDescent="0.3">
      <c r="A6" s="125"/>
      <c r="B6" s="17"/>
      <c r="C6" s="18"/>
      <c r="D6" s="15"/>
      <c r="E6" s="19"/>
      <c r="F6" s="20"/>
      <c r="G6" s="16"/>
      <c r="H6" s="433"/>
      <c r="I6" s="22"/>
      <c r="J6" s="290"/>
      <c r="K6" s="434"/>
      <c r="L6" s="24"/>
      <c r="M6" s="34"/>
      <c r="N6" s="26"/>
      <c r="O6" s="291"/>
      <c r="P6" s="27"/>
      <c r="Q6" s="28"/>
      <c r="R6" s="25"/>
      <c r="S6" s="29"/>
      <c r="T6" s="291"/>
      <c r="U6" s="30"/>
      <c r="V6" s="31"/>
      <c r="W6" s="32"/>
      <c r="X6" s="163"/>
      <c r="Y6" s="713"/>
      <c r="Z6" s="714"/>
      <c r="AA6" s="714"/>
      <c r="AB6" s="714"/>
      <c r="AC6" s="714"/>
      <c r="AD6" s="714"/>
      <c r="AE6" s="714"/>
      <c r="AF6" s="714"/>
      <c r="AG6" s="715"/>
    </row>
    <row r="7" spans="1:33" ht="15.6" x14ac:dyDescent="0.3">
      <c r="A7" s="125"/>
      <c r="B7" s="17"/>
      <c r="C7" s="18"/>
      <c r="D7" s="15"/>
      <c r="E7" s="279"/>
      <c r="F7" s="20"/>
      <c r="G7" s="16"/>
      <c r="H7" s="433"/>
      <c r="I7" s="22"/>
      <c r="J7" s="290"/>
      <c r="K7" s="434"/>
      <c r="L7" s="24"/>
      <c r="M7" s="35"/>
      <c r="N7" s="26"/>
      <c r="O7" s="291"/>
      <c r="P7" s="27"/>
      <c r="Q7" s="28"/>
      <c r="R7" s="25"/>
      <c r="S7" s="29"/>
      <c r="T7" s="291"/>
      <c r="U7" s="30"/>
      <c r="V7" s="31"/>
      <c r="W7" s="32"/>
      <c r="X7" s="163"/>
      <c r="Y7" s="713"/>
      <c r="Z7" s="714"/>
      <c r="AA7" s="714"/>
      <c r="AB7" s="714"/>
      <c r="AC7" s="714"/>
      <c r="AD7" s="714"/>
      <c r="AE7" s="714"/>
      <c r="AF7" s="714"/>
      <c r="AG7" s="715"/>
    </row>
    <row r="8" spans="1:33" ht="15.6" x14ac:dyDescent="0.3">
      <c r="A8" s="125"/>
      <c r="B8" s="17"/>
      <c r="C8" s="18"/>
      <c r="D8" s="15"/>
      <c r="E8" s="279"/>
      <c r="F8" s="20"/>
      <c r="G8" s="16"/>
      <c r="H8" s="433"/>
      <c r="I8" s="22"/>
      <c r="J8" s="290"/>
      <c r="K8" s="434"/>
      <c r="L8" s="24"/>
      <c r="M8" s="25"/>
      <c r="N8" s="26"/>
      <c r="O8" s="291"/>
      <c r="P8" s="27"/>
      <c r="Q8" s="28"/>
      <c r="R8" s="25"/>
      <c r="S8" s="29"/>
      <c r="T8" s="291"/>
      <c r="U8" s="30"/>
      <c r="V8" s="31"/>
      <c r="W8" s="32"/>
      <c r="X8" s="163"/>
      <c r="Y8" s="713"/>
      <c r="Z8" s="714"/>
      <c r="AA8" s="714"/>
      <c r="AB8" s="714"/>
      <c r="AC8" s="714"/>
      <c r="AD8" s="714"/>
      <c r="AE8" s="714"/>
      <c r="AF8" s="714"/>
      <c r="AG8" s="715"/>
    </row>
    <row r="9" spans="1:33" ht="15.6" x14ac:dyDescent="0.3">
      <c r="A9" s="125"/>
      <c r="B9" s="17"/>
      <c r="C9" s="18"/>
      <c r="D9" s="15"/>
      <c r="E9" s="279"/>
      <c r="F9" s="20"/>
      <c r="G9" s="16"/>
      <c r="H9" s="433"/>
      <c r="I9" s="22"/>
      <c r="J9" s="290"/>
      <c r="K9" s="434"/>
      <c r="L9" s="24"/>
      <c r="M9" s="35"/>
      <c r="N9" s="26"/>
      <c r="O9" s="291"/>
      <c r="P9" s="27"/>
      <c r="Q9" s="28"/>
      <c r="R9" s="25"/>
      <c r="S9" s="29"/>
      <c r="T9" s="291"/>
      <c r="U9" s="30"/>
      <c r="V9" s="31"/>
      <c r="W9" s="32"/>
      <c r="X9" s="163"/>
      <c r="Y9" s="713"/>
      <c r="Z9" s="714"/>
      <c r="AA9" s="714"/>
      <c r="AB9" s="714"/>
      <c r="AC9" s="714"/>
      <c r="AD9" s="714"/>
      <c r="AE9" s="714"/>
      <c r="AF9" s="714"/>
      <c r="AG9" s="715"/>
    </row>
    <row r="10" spans="1:33" ht="15.6" x14ac:dyDescent="0.3">
      <c r="A10" s="125"/>
      <c r="B10" s="17"/>
      <c r="C10" s="18"/>
      <c r="D10" s="15"/>
      <c r="E10" s="279"/>
      <c r="F10" s="20"/>
      <c r="G10" s="16"/>
      <c r="H10" s="433"/>
      <c r="I10" s="22"/>
      <c r="J10" s="290"/>
      <c r="K10" s="434"/>
      <c r="L10" s="24"/>
      <c r="M10" s="25"/>
      <c r="N10" s="26"/>
      <c r="O10" s="291"/>
      <c r="P10" s="27"/>
      <c r="Q10" s="28"/>
      <c r="R10" s="25"/>
      <c r="S10" s="29"/>
      <c r="T10" s="291"/>
      <c r="U10" s="30"/>
      <c r="V10" s="31"/>
      <c r="W10" s="32"/>
      <c r="X10" s="163"/>
      <c r="Y10" s="713"/>
      <c r="Z10" s="714"/>
      <c r="AA10" s="714"/>
      <c r="AB10" s="714"/>
      <c r="AC10" s="714"/>
      <c r="AD10" s="714"/>
      <c r="AE10" s="714"/>
      <c r="AF10" s="714"/>
      <c r="AG10" s="715"/>
    </row>
    <row r="11" spans="1:33" ht="15.6" x14ac:dyDescent="0.3">
      <c r="A11" s="125"/>
      <c r="B11" s="17"/>
      <c r="C11" s="18"/>
      <c r="D11" s="15"/>
      <c r="E11" s="279"/>
      <c r="F11" s="20"/>
      <c r="G11" s="16"/>
      <c r="H11" s="433"/>
      <c r="I11" s="22"/>
      <c r="J11" s="290"/>
      <c r="K11" s="434"/>
      <c r="L11" s="24"/>
      <c r="M11" s="25"/>
      <c r="N11" s="26"/>
      <c r="O11" s="291"/>
      <c r="P11" s="27"/>
      <c r="Q11" s="28"/>
      <c r="R11" s="25"/>
      <c r="S11" s="29"/>
      <c r="T11" s="291"/>
      <c r="U11" s="30"/>
      <c r="V11" s="31"/>
      <c r="W11" s="32"/>
      <c r="X11" s="163"/>
      <c r="Y11" s="713"/>
      <c r="Z11" s="714"/>
      <c r="AA11" s="714"/>
      <c r="AB11" s="714"/>
      <c r="AC11" s="714"/>
      <c r="AD11" s="714"/>
      <c r="AE11" s="714"/>
      <c r="AF11" s="714"/>
      <c r="AG11" s="715"/>
    </row>
    <row r="12" spans="1:33" ht="15.6" x14ac:dyDescent="0.3">
      <c r="A12" s="125"/>
      <c r="B12" s="17"/>
      <c r="C12" s="18"/>
      <c r="D12" s="15"/>
      <c r="E12" s="279"/>
      <c r="F12" s="20"/>
      <c r="G12" s="16"/>
      <c r="H12" s="433"/>
      <c r="I12" s="22"/>
      <c r="J12" s="290"/>
      <c r="K12" s="434"/>
      <c r="L12" s="24"/>
      <c r="M12" s="25"/>
      <c r="N12" s="26"/>
      <c r="O12" s="291"/>
      <c r="P12" s="27"/>
      <c r="Q12" s="28"/>
      <c r="R12" s="25"/>
      <c r="S12" s="29"/>
      <c r="T12" s="291"/>
      <c r="U12" s="30"/>
      <c r="V12" s="31"/>
      <c r="W12" s="32"/>
      <c r="X12" s="163"/>
      <c r="Y12" s="713"/>
      <c r="Z12" s="714"/>
      <c r="AA12" s="714"/>
      <c r="AB12" s="714"/>
      <c r="AC12" s="714"/>
      <c r="AD12" s="714"/>
      <c r="AE12" s="714"/>
      <c r="AF12" s="714"/>
      <c r="AG12" s="715"/>
    </row>
    <row r="13" spans="1:33" ht="15.6" x14ac:dyDescent="0.3">
      <c r="A13" s="125"/>
      <c r="B13" s="17"/>
      <c r="C13" s="18"/>
      <c r="D13" s="15"/>
      <c r="E13" s="279"/>
      <c r="F13" s="20"/>
      <c r="G13" s="16"/>
      <c r="H13" s="433"/>
      <c r="I13" s="22"/>
      <c r="J13" s="290"/>
      <c r="K13" s="434"/>
      <c r="L13" s="24"/>
      <c r="M13" s="25"/>
      <c r="N13" s="26"/>
      <c r="O13" s="291"/>
      <c r="P13" s="27"/>
      <c r="Q13" s="28"/>
      <c r="R13" s="25"/>
      <c r="S13" s="29"/>
      <c r="T13" s="291"/>
      <c r="U13" s="30"/>
      <c r="V13" s="31"/>
      <c r="W13" s="32"/>
      <c r="X13" s="163"/>
      <c r="Y13" s="713"/>
      <c r="Z13" s="714"/>
      <c r="AA13" s="714"/>
      <c r="AB13" s="714"/>
      <c r="AC13" s="714"/>
      <c r="AD13" s="714"/>
      <c r="AE13" s="714"/>
      <c r="AF13" s="714"/>
      <c r="AG13" s="715"/>
    </row>
    <row r="14" spans="1:33" ht="15.6" x14ac:dyDescent="0.3">
      <c r="A14" s="125"/>
      <c r="B14" s="17"/>
      <c r="C14" s="18"/>
      <c r="D14" s="15"/>
      <c r="E14" s="279"/>
      <c r="F14" s="20"/>
      <c r="G14" s="16"/>
      <c r="H14" s="433"/>
      <c r="I14" s="22"/>
      <c r="J14" s="290"/>
      <c r="K14" s="434"/>
      <c r="L14" s="24"/>
      <c r="M14" s="25"/>
      <c r="N14" s="26"/>
      <c r="O14" s="291"/>
      <c r="P14" s="27"/>
      <c r="Q14" s="28"/>
      <c r="R14" s="25"/>
      <c r="S14" s="29"/>
      <c r="T14" s="291"/>
      <c r="U14" s="30"/>
      <c r="V14" s="31"/>
      <c r="W14" s="32"/>
      <c r="X14" s="163"/>
      <c r="Y14" s="713"/>
      <c r="Z14" s="714"/>
      <c r="AA14" s="714"/>
      <c r="AB14" s="714"/>
      <c r="AC14" s="714"/>
      <c r="AD14" s="714"/>
      <c r="AE14" s="714"/>
      <c r="AF14" s="714"/>
      <c r="AG14" s="715"/>
    </row>
    <row r="15" spans="1:33" ht="15.6" x14ac:dyDescent="0.3">
      <c r="A15" s="125"/>
      <c r="B15" s="17"/>
      <c r="C15" s="18"/>
      <c r="D15" s="15"/>
      <c r="E15" s="279"/>
      <c r="F15" s="20"/>
      <c r="G15" s="16"/>
      <c r="H15" s="433"/>
      <c r="I15" s="22"/>
      <c r="J15" s="290"/>
      <c r="K15" s="434"/>
      <c r="L15" s="24"/>
      <c r="M15" s="25"/>
      <c r="N15" s="26"/>
      <c r="O15" s="291"/>
      <c r="P15" s="27"/>
      <c r="Q15" s="28"/>
      <c r="R15" s="25"/>
      <c r="S15" s="29"/>
      <c r="T15" s="291"/>
      <c r="U15" s="30"/>
      <c r="V15" s="31"/>
      <c r="W15" s="32"/>
      <c r="X15" s="163"/>
      <c r="Y15" s="713"/>
      <c r="Z15" s="714"/>
      <c r="AA15" s="714"/>
      <c r="AB15" s="714"/>
      <c r="AC15" s="714"/>
      <c r="AD15" s="714"/>
      <c r="AE15" s="714"/>
      <c r="AF15" s="714"/>
      <c r="AG15" s="715"/>
    </row>
    <row r="16" spans="1:33" ht="15.9" customHeight="1" x14ac:dyDescent="0.3">
      <c r="A16" s="125"/>
      <c r="B16" s="17"/>
      <c r="C16" s="18"/>
      <c r="D16" s="15"/>
      <c r="E16" s="279"/>
      <c r="F16" s="20"/>
      <c r="G16" s="16"/>
      <c r="H16" s="435"/>
      <c r="I16" s="22"/>
      <c r="J16" s="290"/>
      <c r="K16" s="434"/>
      <c r="L16" s="24"/>
      <c r="M16" s="25"/>
      <c r="N16" s="26"/>
      <c r="O16" s="291"/>
      <c r="P16" s="27"/>
      <c r="Q16" s="28"/>
      <c r="R16" s="25"/>
      <c r="S16" s="29"/>
      <c r="T16" s="291"/>
      <c r="U16" s="30"/>
      <c r="V16" s="31"/>
      <c r="W16" s="32"/>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26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53"/>
      <c r="L20" s="49"/>
      <c r="M20" s="50"/>
      <c r="N20" s="281"/>
      <c r="O20" s="282"/>
      <c r="P20" s="51"/>
      <c r="Q20" s="49"/>
      <c r="R20" s="50"/>
      <c r="S20" s="281"/>
      <c r="T20" s="282"/>
      <c r="U20" s="455"/>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1"/>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1"/>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1"/>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1"/>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1"/>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1"/>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1"/>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1"/>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1"/>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1"/>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1"/>
      <c r="Q31" s="49"/>
      <c r="R31" s="50"/>
      <c r="S31" s="281"/>
      <c r="T31" s="282"/>
      <c r="U31" s="456"/>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1"/>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1"/>
      <c r="Q33" s="49"/>
      <c r="R33" s="50"/>
      <c r="S33" s="281"/>
      <c r="T33" s="282"/>
      <c r="U33" s="55"/>
      <c r="V33" s="53"/>
      <c r="W33" s="294"/>
      <c r="X33" s="33"/>
      <c r="Y33" s="713"/>
      <c r="Z33" s="714"/>
      <c r="AA33" s="714"/>
      <c r="AB33" s="714"/>
      <c r="AC33" s="714"/>
      <c r="AD33" s="714"/>
      <c r="AE33" s="714"/>
      <c r="AF33" s="714"/>
      <c r="AG33" s="715"/>
    </row>
    <row r="34" spans="1:34" ht="15.6" x14ac:dyDescent="0.3">
      <c r="A34" s="14"/>
      <c r="B34" s="43"/>
      <c r="C34" s="44"/>
      <c r="D34" s="15"/>
      <c r="E34" s="45"/>
      <c r="F34" s="46"/>
      <c r="G34" s="40"/>
      <c r="H34" s="47"/>
      <c r="I34" s="281"/>
      <c r="J34" s="282"/>
      <c r="K34" s="54"/>
      <c r="L34" s="49"/>
      <c r="M34" s="50"/>
      <c r="N34" s="281"/>
      <c r="O34" s="282"/>
      <c r="P34" s="51"/>
      <c r="Q34" s="49"/>
      <c r="R34" s="50"/>
      <c r="S34" s="281"/>
      <c r="T34" s="282"/>
      <c r="U34" s="55"/>
      <c r="V34" s="53"/>
      <c r="W34" s="294"/>
      <c r="X34" s="33"/>
      <c r="Y34" s="713"/>
      <c r="Z34" s="714"/>
      <c r="AA34" s="714"/>
      <c r="AB34" s="714"/>
      <c r="AC34" s="714"/>
      <c r="AD34" s="714"/>
      <c r="AE34" s="714"/>
      <c r="AF34" s="714"/>
      <c r="AG34" s="715"/>
    </row>
    <row r="35" spans="1:34" ht="15.6" x14ac:dyDescent="0.3">
      <c r="A35" s="14"/>
      <c r="B35" s="43"/>
      <c r="C35" s="44"/>
      <c r="D35" s="15"/>
      <c r="E35" s="45"/>
      <c r="F35" s="46"/>
      <c r="G35" s="40"/>
      <c r="H35" s="47"/>
      <c r="I35" s="281"/>
      <c r="J35" s="282"/>
      <c r="K35" s="54"/>
      <c r="L35" s="49"/>
      <c r="M35" s="544"/>
      <c r="N35" s="545"/>
      <c r="O35" s="289"/>
      <c r="P35" s="456"/>
      <c r="Q35" s="546"/>
      <c r="R35" s="544"/>
      <c r="S35" s="545"/>
      <c r="T35" s="289"/>
      <c r="U35" s="64"/>
      <c r="V35" s="548"/>
      <c r="W35" s="550"/>
      <c r="X35" s="33"/>
      <c r="Y35" s="713"/>
      <c r="Z35" s="714"/>
      <c r="AA35" s="714"/>
      <c r="AB35" s="714"/>
      <c r="AC35" s="714"/>
      <c r="AD35" s="714"/>
      <c r="AE35" s="714"/>
      <c r="AF35" s="714"/>
      <c r="AG35" s="715"/>
    </row>
    <row r="36" spans="1:34" ht="15.6" x14ac:dyDescent="0.3">
      <c r="A36" s="14"/>
      <c r="B36" s="43"/>
      <c r="C36" s="44"/>
      <c r="D36" s="15"/>
      <c r="E36" s="45"/>
      <c r="F36" s="46"/>
      <c r="G36" s="40"/>
      <c r="H36" s="47"/>
      <c r="I36" s="281"/>
      <c r="J36" s="282"/>
      <c r="K36" s="54"/>
      <c r="L36" s="552"/>
      <c r="M36" s="576"/>
      <c r="N36" s="577"/>
      <c r="O36" s="578"/>
      <c r="P36" s="574"/>
      <c r="Q36" s="580"/>
      <c r="R36" s="581"/>
      <c r="S36" s="577"/>
      <c r="T36" s="579"/>
      <c r="U36" s="55"/>
      <c r="V36" s="556"/>
      <c r="W36" s="294"/>
      <c r="X36" s="33"/>
      <c r="Y36" s="752"/>
      <c r="Z36" s="753"/>
      <c r="AA36" s="753"/>
      <c r="AB36" s="753"/>
      <c r="AC36" s="753"/>
      <c r="AD36" s="753"/>
      <c r="AE36" s="753"/>
      <c r="AF36" s="753"/>
      <c r="AG36" s="753"/>
      <c r="AH36" s="543"/>
    </row>
    <row r="37" spans="1:34" ht="15.6" x14ac:dyDescent="0.3">
      <c r="A37" s="14"/>
      <c r="B37" s="43"/>
      <c r="C37" s="44"/>
      <c r="D37" s="15"/>
      <c r="E37" s="45"/>
      <c r="F37" s="46"/>
      <c r="G37" s="40"/>
      <c r="H37" s="47"/>
      <c r="I37" s="281"/>
      <c r="J37" s="282"/>
      <c r="K37" s="454"/>
      <c r="L37" s="552"/>
      <c r="M37" s="576"/>
      <c r="N37" s="577"/>
      <c r="O37" s="579"/>
      <c r="P37" s="575"/>
      <c r="Q37" s="582"/>
      <c r="R37" s="576"/>
      <c r="S37" s="577"/>
      <c r="T37" s="578"/>
      <c r="U37" s="64"/>
      <c r="V37" s="548"/>
      <c r="W37" s="550"/>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276"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728"/>
      <c r="T46" s="728"/>
      <c r="U46" s="728"/>
      <c r="V46" s="728"/>
      <c r="W46" s="431"/>
      <c r="X46" s="75"/>
      <c r="Y46" s="713"/>
      <c r="Z46" s="714"/>
      <c r="AA46" s="714"/>
      <c r="AB46" s="714"/>
      <c r="AC46" s="714"/>
      <c r="AD46" s="714"/>
      <c r="AE46" s="714"/>
      <c r="AF46" s="714"/>
      <c r="AG46" s="715"/>
    </row>
    <row r="47" spans="1:34" ht="16.2" customHeight="1" thickTop="1" x14ac:dyDescent="0.3">
      <c r="A47" s="125"/>
      <c r="B47" s="198"/>
      <c r="C47" s="199"/>
      <c r="D47" s="200"/>
      <c r="E47" s="201"/>
      <c r="F47" s="729">
        <f>IF(C44&gt;0,Q141,)</f>
        <v>0</v>
      </c>
      <c r="G47" s="729"/>
      <c r="H47" s="202"/>
      <c r="I47" s="203"/>
      <c r="J47" s="198"/>
      <c r="K47" s="198"/>
      <c r="L47" s="201"/>
      <c r="M47" s="201"/>
      <c r="N47" s="201"/>
      <c r="O47" s="204"/>
      <c r="P47" s="205"/>
      <c r="Q47" s="205"/>
      <c r="R47" s="205"/>
      <c r="S47" s="205"/>
      <c r="T47" s="206"/>
      <c r="U47" s="729">
        <f>IF(C44&gt;0,Q141,)</f>
        <v>0</v>
      </c>
      <c r="V47" s="729"/>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c r="N48" s="723"/>
      <c r="O48" s="724" t="s">
        <v>142</v>
      </c>
      <c r="P48" s="724"/>
      <c r="Q48" s="724"/>
      <c r="R48" s="724"/>
      <c r="S48" s="724"/>
      <c r="T48" s="724"/>
      <c r="U48" s="725">
        <f>SUM(F48-L39+M48)</f>
        <v>0</v>
      </c>
      <c r="V48" s="725"/>
      <c r="W48" s="208">
        <f>IF(U48&gt;-1,,P141)</f>
        <v>0</v>
      </c>
      <c r="X48" s="209"/>
      <c r="Y48" s="730"/>
      <c r="Z48" s="730"/>
      <c r="AA48" s="730"/>
      <c r="AB48" s="730"/>
      <c r="AC48" s="730"/>
      <c r="AD48" s="730"/>
      <c r="AE48" s="730"/>
      <c r="AF48" s="730"/>
      <c r="AG48" s="730"/>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c r="N49" s="702"/>
      <c r="O49" s="198"/>
      <c r="P49" s="210"/>
      <c r="Q49" s="703" t="s">
        <v>143</v>
      </c>
      <c r="R49" s="703"/>
      <c r="S49" s="703"/>
      <c r="T49" s="703"/>
      <c r="U49" s="704">
        <f>SUM(F49-L39+M49)</f>
        <v>0</v>
      </c>
      <c r="V49" s="704"/>
      <c r="W49" s="211">
        <f>IF(U49&gt;-1,,P141)</f>
        <v>0</v>
      </c>
      <c r="X49" s="212"/>
      <c r="Y49" s="730"/>
      <c r="Z49" s="730"/>
      <c r="AA49" s="730"/>
      <c r="AB49" s="730"/>
      <c r="AC49" s="730"/>
      <c r="AD49" s="730"/>
      <c r="AE49" s="730"/>
      <c r="AF49" s="730"/>
      <c r="AG49" s="730"/>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705" t="s">
        <v>190</v>
      </c>
      <c r="D52" s="705"/>
      <c r="E52" s="705"/>
      <c r="F52" s="705"/>
      <c r="G52" s="705"/>
      <c r="H52" s="705"/>
      <c r="I52" s="705"/>
      <c r="J52" s="705"/>
      <c r="K52" s="705"/>
      <c r="L52" s="705"/>
      <c r="M52" s="705"/>
      <c r="N52" s="705"/>
      <c r="O52" s="705"/>
      <c r="P52" s="705"/>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80"/>
    </row>
    <row r="54" spans="1:34" x14ac:dyDescent="0.25">
      <c r="A54" s="81"/>
      <c r="B54" s="82"/>
      <c r="C54" s="13"/>
      <c r="Y54" s="688"/>
      <c r="Z54" s="688"/>
      <c r="AA54" s="688"/>
      <c r="AB54" s="688"/>
      <c r="AC54" s="688"/>
      <c r="AD54" s="688"/>
      <c r="AE54" s="688"/>
      <c r="AF54" s="688"/>
      <c r="AG54" s="688"/>
    </row>
    <row r="55" spans="1:34" x14ac:dyDescent="0.25">
      <c r="A55" s="84"/>
      <c r="B55" s="85"/>
      <c r="C55" s="80"/>
      <c r="D55" s="79"/>
      <c r="E55" s="80"/>
      <c r="F55" s="85"/>
      <c r="H55" s="86"/>
      <c r="I55" s="86"/>
      <c r="J55" s="80"/>
      <c r="K55" s="80"/>
      <c r="L55" s="80"/>
      <c r="Y55" s="688"/>
      <c r="Z55" s="688"/>
      <c r="AA55" s="688"/>
      <c r="AB55" s="688"/>
      <c r="AC55" s="688"/>
      <c r="AD55" s="688"/>
      <c r="AE55" s="688"/>
      <c r="AF55" s="688"/>
      <c r="AG55" s="688"/>
    </row>
    <row r="56" spans="1:34" x14ac:dyDescent="0.25">
      <c r="A56" s="77"/>
      <c r="B56" s="85"/>
      <c r="C56" s="80"/>
      <c r="D56" s="79"/>
      <c r="E56" s="85"/>
      <c r="F56" s="80"/>
      <c r="H56" s="80"/>
      <c r="I56" s="80"/>
      <c r="J56" s="80"/>
      <c r="K56" s="80"/>
      <c r="L56" s="80"/>
      <c r="Y56" s="688"/>
      <c r="Z56" s="688"/>
      <c r="AA56" s="688"/>
      <c r="AB56" s="688"/>
      <c r="AC56" s="688"/>
      <c r="AD56" s="688"/>
      <c r="AE56" s="688"/>
      <c r="AF56" s="688"/>
      <c r="AG56" s="688"/>
    </row>
    <row r="57" spans="1:34" x14ac:dyDescent="0.25">
      <c r="A57" s="81"/>
      <c r="B57" s="85"/>
      <c r="C57" s="80"/>
      <c r="D57" s="79"/>
      <c r="E57" s="80"/>
      <c r="F57" s="80"/>
      <c r="H57" s="80"/>
      <c r="I57" s="80"/>
      <c r="J57" s="80"/>
      <c r="K57" s="80"/>
      <c r="L57" s="80"/>
      <c r="Y57" s="688"/>
      <c r="Z57" s="688"/>
      <c r="AA57" s="688"/>
      <c r="AB57" s="688"/>
      <c r="AC57" s="688"/>
      <c r="AD57" s="688"/>
      <c r="AE57" s="688"/>
      <c r="AF57" s="688"/>
      <c r="AG57" s="688"/>
    </row>
    <row r="58" spans="1:34" x14ac:dyDescent="0.25">
      <c r="C58" s="80"/>
      <c r="D58" s="79"/>
      <c r="E58" s="80"/>
      <c r="F58" s="80"/>
      <c r="H58" s="80"/>
      <c r="I58" s="80"/>
      <c r="J58" s="80"/>
      <c r="K58" s="80"/>
      <c r="L58" s="80"/>
      <c r="Y58" s="688"/>
      <c r="Z58" s="688"/>
      <c r="AA58" s="688"/>
      <c r="AB58" s="688"/>
      <c r="AC58" s="688"/>
      <c r="AD58" s="688"/>
      <c r="AE58" s="688"/>
      <c r="AF58" s="688"/>
      <c r="AG58" s="688"/>
    </row>
    <row r="59" spans="1:34" x14ac:dyDescent="0.25">
      <c r="C59" s="80"/>
      <c r="D59" s="79"/>
      <c r="E59" s="80"/>
      <c r="F59" s="80"/>
      <c r="H59" s="80"/>
      <c r="I59" s="80"/>
      <c r="J59" s="80"/>
      <c r="K59" s="80"/>
      <c r="L59" s="80"/>
      <c r="Y59" s="688"/>
      <c r="Z59" s="688"/>
      <c r="AA59" s="688"/>
      <c r="AB59" s="688"/>
      <c r="AC59" s="688"/>
      <c r="AD59" s="688"/>
      <c r="AE59" s="688"/>
      <c r="AF59" s="688"/>
      <c r="AG59" s="688"/>
    </row>
    <row r="60" spans="1:34" x14ac:dyDescent="0.25">
      <c r="C60" s="80"/>
      <c r="D60" s="79"/>
      <c r="E60" s="80"/>
      <c r="F60" s="80"/>
      <c r="H60" s="80"/>
      <c r="I60" s="80"/>
      <c r="J60" s="80"/>
      <c r="K60" s="80"/>
      <c r="L60" s="80"/>
      <c r="Y60" s="688"/>
      <c r="Z60" s="688"/>
      <c r="AA60" s="688"/>
      <c r="AB60" s="688"/>
      <c r="AC60" s="688"/>
      <c r="AD60" s="688"/>
      <c r="AE60" s="688"/>
      <c r="AF60" s="688"/>
      <c r="AG60" s="688"/>
    </row>
    <row r="61" spans="1:34" x14ac:dyDescent="0.25">
      <c r="C61" s="80"/>
      <c r="D61" s="79"/>
      <c r="E61" s="80"/>
      <c r="F61" s="80"/>
      <c r="H61" s="80"/>
      <c r="I61" s="80"/>
      <c r="J61" s="80"/>
      <c r="K61" s="80"/>
      <c r="L61" s="80"/>
      <c r="Y61" s="688"/>
      <c r="Z61" s="688"/>
      <c r="AA61" s="688"/>
      <c r="AB61" s="688"/>
      <c r="AC61" s="688"/>
      <c r="AD61" s="688"/>
      <c r="AE61" s="688"/>
      <c r="AF61" s="688"/>
      <c r="AG61" s="688"/>
    </row>
    <row r="62" spans="1:34" x14ac:dyDescent="0.25">
      <c r="C62" s="80"/>
      <c r="D62" s="79"/>
      <c r="E62" s="80"/>
      <c r="F62" s="81"/>
      <c r="H62" s="80"/>
      <c r="I62" s="80"/>
      <c r="J62" s="80"/>
      <c r="K62" s="80"/>
      <c r="L62" s="80"/>
      <c r="Y62" s="688"/>
      <c r="Z62" s="688"/>
      <c r="AA62" s="688"/>
      <c r="AB62" s="688"/>
      <c r="AC62" s="688"/>
      <c r="AD62" s="688"/>
      <c r="AE62" s="688"/>
      <c r="AF62" s="688"/>
      <c r="AG62" s="688"/>
    </row>
    <row r="63" spans="1:34" x14ac:dyDescent="0.25">
      <c r="C63" s="80"/>
      <c r="D63" s="79"/>
      <c r="E63" s="80"/>
      <c r="F63" s="80"/>
      <c r="H63" s="80"/>
      <c r="I63" s="80"/>
      <c r="J63" s="80"/>
      <c r="K63" s="80"/>
      <c r="L63" s="80"/>
    </row>
    <row r="64" spans="1:34" x14ac:dyDescent="0.25">
      <c r="C64" s="80"/>
      <c r="D64" s="79"/>
      <c r="E64" s="80"/>
      <c r="F64" s="80"/>
      <c r="H64" s="80"/>
      <c r="I64" s="80"/>
      <c r="J64" s="80"/>
      <c r="K64" s="80"/>
      <c r="L64" s="80"/>
    </row>
    <row r="65" spans="3:12" x14ac:dyDescent="0.25">
      <c r="C65" s="80"/>
      <c r="D65" s="79"/>
      <c r="E65" s="80"/>
      <c r="F65" s="80"/>
      <c r="H65" s="80"/>
      <c r="I65" s="80"/>
      <c r="J65" s="80"/>
      <c r="K65" s="80"/>
      <c r="L65" s="80"/>
    </row>
    <row r="66" spans="3:12" x14ac:dyDescent="0.25">
      <c r="C66" s="80"/>
      <c r="D66" s="79"/>
      <c r="E66" s="80"/>
      <c r="F66" s="80"/>
      <c r="H66" s="80"/>
      <c r="I66" s="80"/>
      <c r="J66" s="80"/>
      <c r="K66" s="80"/>
      <c r="L66" s="80"/>
    </row>
    <row r="67" spans="3:12" x14ac:dyDescent="0.25">
      <c r="C67" s="80"/>
      <c r="D67" s="79"/>
      <c r="E67" s="80"/>
      <c r="F67" s="80"/>
      <c r="H67" s="80"/>
      <c r="I67" s="80"/>
      <c r="J67" s="80"/>
      <c r="K67" s="80"/>
      <c r="L67" s="80"/>
    </row>
    <row r="68" spans="3:12" x14ac:dyDescent="0.25">
      <c r="C68" s="80"/>
      <c r="D68" s="79"/>
      <c r="E68" s="80"/>
      <c r="F68" s="80"/>
      <c r="H68" s="80"/>
      <c r="I68" s="80"/>
      <c r="J68" s="80"/>
      <c r="K68" s="80"/>
      <c r="L68" s="80"/>
    </row>
    <row r="69" spans="3:12" x14ac:dyDescent="0.25">
      <c r="C69" s="80"/>
      <c r="D69" s="79"/>
      <c r="E69" s="80"/>
      <c r="F69" s="80"/>
      <c r="H69" s="80"/>
      <c r="I69" s="80"/>
      <c r="J69" s="80"/>
      <c r="K69" s="80"/>
      <c r="L69" s="80"/>
    </row>
    <row r="70" spans="3:12" x14ac:dyDescent="0.25">
      <c r="C70" s="80"/>
      <c r="D70" s="79"/>
      <c r="E70" s="80"/>
      <c r="F70" s="80"/>
      <c r="H70" s="80"/>
      <c r="I70" s="80"/>
      <c r="J70" s="80"/>
      <c r="K70" s="80"/>
      <c r="L70" s="80"/>
    </row>
    <row r="71" spans="3:12" x14ac:dyDescent="0.25">
      <c r="C71" s="80"/>
      <c r="D71" s="79"/>
      <c r="E71" s="80"/>
      <c r="F71" s="80"/>
      <c r="H71" s="80"/>
      <c r="I71" s="80"/>
      <c r="J71" s="80"/>
      <c r="K71" s="80"/>
      <c r="L71" s="80"/>
    </row>
    <row r="72" spans="3:12" x14ac:dyDescent="0.25">
      <c r="C72" s="80"/>
      <c r="D72" s="79"/>
      <c r="E72" s="80"/>
      <c r="F72" s="80"/>
      <c r="H72" s="80"/>
      <c r="I72" s="80"/>
      <c r="J72" s="80"/>
      <c r="K72" s="80"/>
      <c r="L72" s="80"/>
    </row>
    <row r="73" spans="3:12" x14ac:dyDescent="0.25">
      <c r="C73" s="80"/>
      <c r="D73" s="79"/>
      <c r="E73" s="80"/>
      <c r="F73" s="80"/>
      <c r="H73" s="80"/>
      <c r="I73" s="80"/>
      <c r="J73" s="80"/>
      <c r="K73" s="80"/>
      <c r="L73" s="80"/>
    </row>
    <row r="74" spans="3:12" x14ac:dyDescent="0.25">
      <c r="C74" s="80"/>
      <c r="D74" s="79"/>
      <c r="E74" s="80"/>
      <c r="F74" s="80"/>
      <c r="H74" s="80"/>
      <c r="I74" s="80"/>
      <c r="J74" s="80"/>
      <c r="K74" s="80"/>
      <c r="L74" s="80"/>
    </row>
    <row r="75" spans="3:12" x14ac:dyDescent="0.25">
      <c r="C75" s="80"/>
      <c r="D75" s="79"/>
      <c r="E75" s="80"/>
      <c r="F75" s="80"/>
      <c r="H75" s="80"/>
      <c r="I75" s="80"/>
      <c r="J75" s="80"/>
      <c r="K75" s="80"/>
      <c r="L75" s="80"/>
    </row>
    <row r="76" spans="3:12" x14ac:dyDescent="0.25">
      <c r="C76" s="80"/>
      <c r="D76" s="79"/>
      <c r="E76" s="80"/>
      <c r="F76" s="80"/>
      <c r="H76" s="80"/>
      <c r="I76" s="80"/>
      <c r="J76" s="80"/>
      <c r="K76" s="80"/>
      <c r="L76" s="80"/>
    </row>
    <row r="77" spans="3:12" x14ac:dyDescent="0.25">
      <c r="C77" s="80"/>
      <c r="D77" s="79"/>
      <c r="E77" s="80"/>
      <c r="F77" s="80"/>
      <c r="H77" s="80"/>
      <c r="I77" s="80"/>
      <c r="J77" s="80"/>
      <c r="K77" s="80"/>
      <c r="L77" s="80"/>
    </row>
    <row r="78" spans="3:12" x14ac:dyDescent="0.25">
      <c r="C78" s="80"/>
      <c r="D78" s="79"/>
      <c r="E78" s="80"/>
      <c r="F78" s="80"/>
      <c r="H78" s="80"/>
      <c r="I78" s="80"/>
      <c r="J78" s="80"/>
      <c r="K78" s="80"/>
      <c r="L78" s="80"/>
    </row>
    <row r="79" spans="3:12" x14ac:dyDescent="0.25">
      <c r="C79" s="80"/>
      <c r="D79" s="79"/>
      <c r="E79" s="80"/>
      <c r="F79" s="80"/>
      <c r="H79" s="80"/>
      <c r="I79" s="80"/>
      <c r="J79" s="80"/>
      <c r="K79" s="80"/>
      <c r="L79" s="80"/>
    </row>
    <row r="80" spans="3:12" x14ac:dyDescent="0.25">
      <c r="C80" s="80"/>
      <c r="D80" s="79"/>
      <c r="E80" s="80"/>
      <c r="F80" s="80"/>
      <c r="H80" s="80"/>
      <c r="I80" s="80"/>
      <c r="J80" s="80"/>
      <c r="K80" s="80"/>
      <c r="L80" s="80"/>
    </row>
    <row r="81" spans="1:12" x14ac:dyDescent="0.25">
      <c r="C81" s="80"/>
      <c r="D81" s="79"/>
      <c r="E81" s="80"/>
      <c r="F81" s="80"/>
      <c r="H81" s="80"/>
      <c r="I81" s="80"/>
      <c r="J81" s="80"/>
      <c r="K81" s="80"/>
      <c r="L81" s="80"/>
    </row>
    <row r="82" spans="1:12" x14ac:dyDescent="0.25">
      <c r="C82" s="80"/>
      <c r="D82" s="79"/>
      <c r="E82" s="80"/>
      <c r="F82" s="80"/>
      <c r="H82" s="80"/>
      <c r="I82" s="80"/>
      <c r="J82" s="80"/>
      <c r="K82" s="80"/>
      <c r="L82" s="80"/>
    </row>
    <row r="83" spans="1:12" x14ac:dyDescent="0.25">
      <c r="C83" s="80"/>
      <c r="D83" s="79"/>
      <c r="E83" s="80"/>
      <c r="F83" s="80"/>
      <c r="H83" s="80"/>
      <c r="I83" s="80"/>
      <c r="J83" s="80"/>
      <c r="K83" s="80"/>
      <c r="L83" s="80"/>
    </row>
    <row r="84" spans="1:12" x14ac:dyDescent="0.25">
      <c r="C84" s="80"/>
      <c r="D84" s="79"/>
      <c r="E84" s="80"/>
      <c r="F84" s="80"/>
      <c r="H84" s="80"/>
      <c r="I84" s="80"/>
      <c r="J84" s="80"/>
      <c r="K84" s="80"/>
      <c r="L84" s="80"/>
    </row>
    <row r="85" spans="1:12" x14ac:dyDescent="0.25">
      <c r="C85" s="80"/>
      <c r="D85" s="79"/>
      <c r="E85" s="80"/>
      <c r="F85" s="80"/>
      <c r="H85" s="80"/>
      <c r="I85" s="80"/>
      <c r="J85" s="80"/>
      <c r="K85" s="80"/>
      <c r="L85" s="80"/>
    </row>
    <row r="86" spans="1:12" x14ac:dyDescent="0.25">
      <c r="C86" s="80"/>
      <c r="D86" s="79"/>
      <c r="E86" s="80"/>
      <c r="F86" s="80"/>
      <c r="H86" s="80"/>
      <c r="I86" s="80"/>
      <c r="J86" s="80"/>
      <c r="K86" s="80"/>
      <c r="L86" s="80"/>
    </row>
    <row r="87" spans="1:12" x14ac:dyDescent="0.25">
      <c r="C87" s="80"/>
      <c r="D87" s="79"/>
      <c r="E87" s="80"/>
      <c r="F87" s="80"/>
      <c r="H87" s="80"/>
      <c r="I87" s="80"/>
      <c r="J87" s="80"/>
      <c r="K87" s="80"/>
      <c r="L87" s="80"/>
    </row>
    <row r="88" spans="1:12" x14ac:dyDescent="0.25">
      <c r="C88" s="80"/>
      <c r="D88" s="79"/>
      <c r="E88" s="80"/>
      <c r="F88" s="80"/>
      <c r="H88" s="80"/>
      <c r="I88" s="80"/>
      <c r="J88" s="80"/>
      <c r="K88" s="80"/>
      <c r="L88" s="80"/>
    </row>
    <row r="89" spans="1:12" x14ac:dyDescent="0.25">
      <c r="C89" s="80"/>
      <c r="D89" s="79"/>
      <c r="E89" s="80"/>
      <c r="F89" s="80"/>
      <c r="H89" s="80"/>
      <c r="I89" s="80"/>
      <c r="J89" s="80"/>
      <c r="K89" s="80"/>
      <c r="L89" s="80"/>
    </row>
    <row r="90" spans="1:12" x14ac:dyDescent="0.25">
      <c r="C90" s="80"/>
      <c r="D90" s="79"/>
      <c r="E90" s="80"/>
      <c r="F90" s="80"/>
      <c r="H90" s="80"/>
      <c r="I90" s="80"/>
      <c r="J90" s="80"/>
      <c r="K90" s="80"/>
      <c r="L90" s="80"/>
    </row>
    <row r="91" spans="1:12" x14ac:dyDescent="0.25">
      <c r="C91" s="80"/>
    </row>
    <row r="92" spans="1:12" ht="14.4" customHeight="1" x14ac:dyDescent="0.25">
      <c r="C92" s="80"/>
    </row>
    <row r="93" spans="1:12" x14ac:dyDescent="0.25">
      <c r="C93" s="80"/>
    </row>
    <row r="94" spans="1:12" x14ac:dyDescent="0.25">
      <c r="C94" s="80"/>
    </row>
    <row r="95" spans="1:12" x14ac:dyDescent="0.25">
      <c r="B95" s="78"/>
      <c r="C95" s="80"/>
    </row>
    <row r="96" spans="1:12" x14ac:dyDescent="0.25">
      <c r="A96" s="81"/>
      <c r="C96" s="80"/>
    </row>
    <row r="97" spans="1:12" ht="14.4" customHeight="1" x14ac:dyDescent="0.25">
      <c r="A97" s="81"/>
      <c r="C97" s="80"/>
      <c r="D97" s="79"/>
    </row>
    <row r="98" spans="1:12" ht="14.4" customHeight="1" x14ac:dyDescent="0.25">
      <c r="A98" s="81"/>
      <c r="C98" s="80"/>
    </row>
    <row r="99" spans="1:12" ht="14.4" customHeight="1" x14ac:dyDescent="0.25">
      <c r="A99" s="81"/>
      <c r="C99" s="437"/>
    </row>
    <row r="100" spans="1:12" ht="14.4" customHeight="1" x14ac:dyDescent="0.25">
      <c r="A100" s="81"/>
      <c r="C100" s="437"/>
    </row>
    <row r="101" spans="1:12" ht="14.4" customHeight="1" x14ac:dyDescent="0.25">
      <c r="A101" s="81"/>
      <c r="C101" s="437"/>
    </row>
    <row r="102" spans="1:12" ht="14.25" customHeight="1" x14ac:dyDescent="0.25">
      <c r="A102" s="81"/>
      <c r="C102" s="80"/>
    </row>
    <row r="103" spans="1:12" ht="14.25" customHeight="1" x14ac:dyDescent="0.4">
      <c r="A103" s="81"/>
      <c r="C103" s="80"/>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4.25" customHeight="1" x14ac:dyDescent="0.4">
      <c r="A138" s="81"/>
      <c r="B138" s="13"/>
      <c r="C138" s="80"/>
      <c r="D138" s="13"/>
      <c r="E138" s="689"/>
      <c r="F138" s="689"/>
      <c r="G138" s="689"/>
      <c r="H138" s="689"/>
      <c r="I138" s="689"/>
      <c r="J138" s="689"/>
      <c r="K138" s="689"/>
      <c r="L138" s="689"/>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15.6" customHeight="1" x14ac:dyDescent="0.4">
      <c r="A141" s="81"/>
      <c r="C141" s="80"/>
      <c r="E141" s="668"/>
      <c r="F141" s="668"/>
      <c r="G141" s="668"/>
      <c r="H141" s="668"/>
      <c r="I141" s="668"/>
      <c r="J141" s="668"/>
      <c r="K141" s="668"/>
      <c r="L141" s="668"/>
      <c r="P141" s="436" t="s">
        <v>138</v>
      </c>
      <c r="Q141" s="690" t="s">
        <v>163</v>
      </c>
      <c r="R141" s="690"/>
    </row>
    <row r="142" spans="1:18" x14ac:dyDescent="0.25">
      <c r="A142" s="81"/>
      <c r="C142" s="80"/>
      <c r="H142" s="621"/>
      <c r="I142" s="621"/>
      <c r="J142" s="621"/>
      <c r="K142" s="621"/>
    </row>
    <row r="143" spans="1:18" x14ac:dyDescent="0.25">
      <c r="A143" s="81"/>
      <c r="C143" s="80"/>
    </row>
    <row r="144" spans="1:18" ht="13.2" customHeight="1" x14ac:dyDescent="0.25">
      <c r="Q144" s="275"/>
    </row>
    <row r="145" spans="1:23" ht="22.2" customHeight="1" x14ac:dyDescent="0.25">
      <c r="B145" s="277"/>
      <c r="C145" s="81"/>
      <c r="D145" s="92"/>
      <c r="E145" s="87"/>
      <c r="F145" s="87"/>
      <c r="G145" s="87"/>
      <c r="H145" s="87"/>
      <c r="I145" s="87"/>
      <c r="J145" s="87"/>
      <c r="K145" s="87"/>
      <c r="L145" s="87"/>
      <c r="M145" s="669"/>
      <c r="N145" s="669"/>
      <c r="O145" s="669"/>
      <c r="P145" s="93"/>
    </row>
    <row r="146" spans="1:23" ht="19.95" customHeight="1" thickBot="1" x14ac:dyDescent="0.3">
      <c r="B146" s="277"/>
      <c r="C146" s="94"/>
      <c r="D146" s="92"/>
      <c r="E146" s="87"/>
      <c r="F146" s="87"/>
      <c r="G146" s="87"/>
      <c r="H146" s="87"/>
      <c r="I146" s="87"/>
      <c r="J146" s="87"/>
      <c r="K146" s="87"/>
      <c r="L146" s="87"/>
      <c r="M146" s="87"/>
      <c r="N146" s="87"/>
      <c r="O146" s="87"/>
      <c r="P146" s="87"/>
    </row>
    <row r="147" spans="1:23" ht="14.4" thickTop="1" x14ac:dyDescent="0.25">
      <c r="B147" s="670" t="s">
        <v>137</v>
      </c>
      <c r="C147" s="671"/>
      <c r="D147" s="671"/>
      <c r="E147" s="671"/>
      <c r="F147" s="671"/>
      <c r="G147" s="671"/>
      <c r="H147" s="671"/>
      <c r="I147" s="671"/>
      <c r="J147" s="671"/>
      <c r="K147" s="671"/>
      <c r="L147" s="671"/>
      <c r="M147" s="671"/>
      <c r="N147" s="671"/>
      <c r="O147" s="671"/>
      <c r="P147" s="672"/>
    </row>
    <row r="148" spans="1:23" x14ac:dyDescent="0.25">
      <c r="B148" s="673"/>
      <c r="C148" s="674"/>
      <c r="D148" s="674"/>
      <c r="E148" s="674"/>
      <c r="F148" s="674"/>
      <c r="G148" s="674"/>
      <c r="H148" s="674"/>
      <c r="I148" s="674"/>
      <c r="J148" s="674"/>
      <c r="K148" s="674"/>
      <c r="L148" s="674"/>
      <c r="M148" s="674"/>
      <c r="N148" s="674"/>
      <c r="O148" s="674"/>
      <c r="P148" s="675"/>
    </row>
    <row r="149" spans="1:23" ht="14.4" thickBot="1" x14ac:dyDescent="0.3">
      <c r="B149" s="676"/>
      <c r="C149" s="677"/>
      <c r="D149" s="677"/>
      <c r="E149" s="677"/>
      <c r="F149" s="677"/>
      <c r="G149" s="677"/>
      <c r="H149" s="677"/>
      <c r="I149" s="677"/>
      <c r="J149" s="677"/>
      <c r="K149" s="677"/>
      <c r="L149" s="677"/>
      <c r="M149" s="677"/>
      <c r="N149" s="677"/>
      <c r="O149" s="677"/>
      <c r="P149" s="678"/>
    </row>
    <row r="150" spans="1:23"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23"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23" ht="2.4" customHeight="1" thickTop="1" thickBot="1" x14ac:dyDescent="0.3">
      <c r="B152" s="96"/>
      <c r="C152" s="96"/>
      <c r="D152" s="97"/>
      <c r="E152" s="98"/>
      <c r="F152" s="99"/>
      <c r="G152" s="100"/>
      <c r="H152" s="101"/>
      <c r="I152" s="664"/>
      <c r="J152" s="664"/>
      <c r="K152" s="665"/>
      <c r="L152" s="666"/>
      <c r="M152" s="667"/>
      <c r="N152" s="667"/>
      <c r="O152" s="667"/>
      <c r="P152" s="102"/>
      <c r="Q152" s="80"/>
      <c r="R152" s="80"/>
    </row>
    <row r="153" spans="1:23" ht="14.4" thickTop="1" x14ac:dyDescent="0.25">
      <c r="A153" s="95"/>
      <c r="B153" s="625"/>
      <c r="C153" s="626"/>
      <c r="D153" s="626"/>
      <c r="E153" s="103"/>
      <c r="F153" s="627"/>
      <c r="G153" s="628"/>
      <c r="H153" s="628"/>
      <c r="I153" s="629"/>
      <c r="J153" s="629"/>
      <c r="K153" s="630"/>
      <c r="L153" s="631"/>
      <c r="M153" s="632"/>
      <c r="N153" s="632"/>
      <c r="O153" s="632"/>
      <c r="P153" s="104"/>
      <c r="Q153" s="80"/>
      <c r="R153" s="80"/>
    </row>
    <row r="154" spans="1:23" x14ac:dyDescent="0.25">
      <c r="A154" s="95"/>
      <c r="B154" s="633"/>
      <c r="C154" s="634"/>
      <c r="D154" s="625"/>
      <c r="E154" s="103"/>
      <c r="F154" s="635"/>
      <c r="G154" s="636"/>
      <c r="H154" s="637"/>
      <c r="I154" s="629"/>
      <c r="J154" s="629"/>
      <c r="K154" s="630"/>
      <c r="L154" s="638"/>
      <c r="M154" s="639"/>
      <c r="N154" s="639"/>
      <c r="O154" s="639"/>
      <c r="P154" s="105"/>
    </row>
    <row r="155" spans="1:23" x14ac:dyDescent="0.25">
      <c r="A155" s="95"/>
      <c r="B155" s="638"/>
      <c r="C155" s="639"/>
      <c r="D155" s="639"/>
      <c r="E155" s="103"/>
      <c r="F155" s="646"/>
      <c r="G155" s="639"/>
      <c r="H155" s="639"/>
      <c r="I155" s="629"/>
      <c r="J155" s="629"/>
      <c r="K155" s="630"/>
      <c r="L155" s="631"/>
      <c r="M155" s="632"/>
      <c r="N155" s="632"/>
      <c r="O155" s="632"/>
      <c r="P155" s="105"/>
    </row>
    <row r="156" spans="1:23" ht="14.4" customHeight="1" x14ac:dyDescent="0.3">
      <c r="A156" s="95"/>
      <c r="B156" s="647"/>
      <c r="C156" s="648"/>
      <c r="D156" s="649"/>
      <c r="E156" s="103"/>
      <c r="F156" s="650"/>
      <c r="G156" s="651"/>
      <c r="H156" s="651"/>
      <c r="I156" s="629"/>
      <c r="J156" s="629"/>
      <c r="K156" s="630"/>
      <c r="L156" s="631"/>
      <c r="M156" s="632"/>
      <c r="N156" s="632"/>
      <c r="O156" s="632"/>
      <c r="P156" s="105"/>
    </row>
    <row r="157" spans="1:23"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23" ht="25.2" hidden="1" customHeight="1" thickTop="1" thickBot="1" x14ac:dyDescent="0.3">
      <c r="A158" s="81"/>
      <c r="B158" s="565"/>
      <c r="C158" s="566"/>
    </row>
    <row r="159" spans="1:23" ht="25.2" customHeight="1" thickTop="1" x14ac:dyDescent="0.25">
      <c r="A159" s="81"/>
      <c r="B159" s="490"/>
      <c r="C159" s="311"/>
      <c r="D159" s="491"/>
      <c r="E159" s="470"/>
      <c r="F159" s="470"/>
      <c r="G159" s="470"/>
      <c r="H159" s="470"/>
      <c r="I159" s="619" t="s">
        <v>133</v>
      </c>
      <c r="J159" s="619"/>
      <c r="K159" s="619"/>
      <c r="L159" s="619"/>
      <c r="M159" s="452">
        <f>((E157+I157)/10)+P157</f>
        <v>0</v>
      </c>
      <c r="N159" s="470"/>
      <c r="O159" s="470"/>
      <c r="P159" s="470"/>
    </row>
    <row r="160" spans="1:23" ht="27" hidden="1" customHeight="1" x14ac:dyDescent="0.3">
      <c r="B160" s="239" t="s">
        <v>9</v>
      </c>
      <c r="C160" s="240">
        <f>SUM(F42/10)</f>
        <v>0</v>
      </c>
      <c r="D160" s="241"/>
      <c r="E160" s="242" t="s">
        <v>106</v>
      </c>
      <c r="F160" s="243">
        <f>SUM(C160)</f>
        <v>0</v>
      </c>
      <c r="G160" s="624" t="s">
        <v>107</v>
      </c>
      <c r="H160" s="624"/>
      <c r="I160" s="804">
        <f>C160+F160</f>
        <v>0</v>
      </c>
      <c r="J160" s="804"/>
      <c r="K160" s="273" t="s">
        <v>132</v>
      </c>
      <c r="L160" s="245">
        <f>L39</f>
        <v>0</v>
      </c>
      <c r="M160" s="624" t="s">
        <v>109</v>
      </c>
      <c r="N160" s="624"/>
      <c r="O160" s="624"/>
      <c r="P160" s="246">
        <f>I160-L160</f>
        <v>0</v>
      </c>
      <c r="R160" s="805"/>
      <c r="S160" s="805"/>
      <c r="T160" s="805"/>
      <c r="U160" s="805"/>
      <c r="V160" s="805"/>
      <c r="W160" s="106"/>
    </row>
    <row r="161" spans="2:24" ht="25.95" hidden="1" customHeight="1" x14ac:dyDescent="0.25">
      <c r="F161" s="806" t="s">
        <v>121</v>
      </c>
      <c r="G161" s="806"/>
      <c r="H161" s="806"/>
      <c r="I161" s="806"/>
      <c r="J161" s="807">
        <v>20</v>
      </c>
      <c r="K161" s="807"/>
      <c r="L161" s="808" t="s">
        <v>119</v>
      </c>
      <c r="M161" s="808"/>
      <c r="N161" s="808"/>
      <c r="O161" s="809">
        <f>F160-M159-J161</f>
        <v>-20</v>
      </c>
      <c r="P161" s="810"/>
      <c r="X161" s="108"/>
    </row>
    <row r="162" spans="2:24" ht="27" customHeight="1" x14ac:dyDescent="0.3">
      <c r="B162" s="474"/>
      <c r="C162" s="258"/>
      <c r="D162" s="259"/>
      <c r="E162" s="237"/>
      <c r="F162" s="237"/>
      <c r="G162" s="237"/>
      <c r="H162" s="237"/>
      <c r="I162" s="237"/>
      <c r="J162" s="237"/>
      <c r="K162" s="237"/>
      <c r="L162" s="237"/>
      <c r="M162" s="237"/>
      <c r="N162" s="237"/>
      <c r="O162" s="237"/>
      <c r="P162" s="237"/>
      <c r="U162" s="602"/>
      <c r="V162" s="602"/>
      <c r="W162" s="106"/>
    </row>
    <row r="163" spans="2:24" ht="24.6" hidden="1" customHeight="1" x14ac:dyDescent="0.3">
      <c r="B163" s="274"/>
      <c r="C163" s="258"/>
      <c r="D163" s="259"/>
      <c r="E163" s="237"/>
      <c r="F163" s="603" t="s">
        <v>120</v>
      </c>
      <c r="G163" s="603"/>
      <c r="H163" s="603"/>
      <c r="I163" s="603"/>
      <c r="J163" s="604">
        <f>M48</f>
        <v>0</v>
      </c>
      <c r="K163" s="604"/>
      <c r="L163" s="605" t="s">
        <v>117</v>
      </c>
      <c r="M163" s="606"/>
      <c r="N163" s="606"/>
      <c r="O163" s="607">
        <f>C160-L160+J163</f>
        <v>0</v>
      </c>
      <c r="P163" s="606"/>
      <c r="U163" s="278"/>
      <c r="V163" s="278"/>
      <c r="W163" s="106"/>
    </row>
    <row r="164" spans="2:24" ht="24" customHeight="1" x14ac:dyDescent="0.3">
      <c r="B164" s="130" t="s">
        <v>173</v>
      </c>
      <c r="C164" s="240">
        <f>SUM(F44/10)</f>
        <v>0</v>
      </c>
      <c r="D164" s="241"/>
      <c r="E164" s="472" t="s">
        <v>106</v>
      </c>
      <c r="F164" s="243">
        <f>SUM(C164)</f>
        <v>0</v>
      </c>
      <c r="G164" s="622" t="s">
        <v>107</v>
      </c>
      <c r="H164" s="622"/>
      <c r="I164" s="623">
        <f>C164+F164</f>
        <v>0</v>
      </c>
      <c r="J164" s="623"/>
      <c r="K164" s="476" t="s">
        <v>132</v>
      </c>
      <c r="L164" s="245">
        <f>L41</f>
        <v>0</v>
      </c>
      <c r="M164" s="624" t="s">
        <v>109</v>
      </c>
      <c r="N164" s="624"/>
      <c r="O164" s="624"/>
      <c r="P164" s="477">
        <f>I164-L164</f>
        <v>0</v>
      </c>
      <c r="U164" s="278"/>
      <c r="V164" s="278"/>
      <c r="W164" s="106"/>
    </row>
    <row r="165" spans="2:24" ht="12.75" customHeight="1" x14ac:dyDescent="0.25">
      <c r="B165" s="262" t="s">
        <v>174</v>
      </c>
      <c r="C165" s="471">
        <f>M48</f>
        <v>0</v>
      </c>
      <c r="D165" s="471"/>
      <c r="E165" s="250"/>
      <c r="F165" s="251"/>
      <c r="G165" s="252"/>
      <c r="H165" s="252"/>
      <c r="I165" s="253"/>
      <c r="J165" s="253"/>
      <c r="K165" s="252"/>
      <c r="L165" s="254"/>
      <c r="M165" s="252"/>
      <c r="N165" s="252"/>
      <c r="O165" s="252"/>
      <c r="P165" s="255"/>
      <c r="Q165" s="554"/>
      <c r="R165" s="110"/>
      <c r="S165" s="110"/>
      <c r="T165" s="110"/>
      <c r="U165" s="110"/>
      <c r="V165" s="110"/>
    </row>
    <row r="166" spans="2:24" ht="4.5" customHeight="1" x14ac:dyDescent="0.25">
      <c r="B166" s="274"/>
      <c r="C166" s="265"/>
      <c r="D166" s="266"/>
      <c r="E166" s="266"/>
      <c r="F166" s="445"/>
      <c r="G166" s="267"/>
      <c r="H166" s="237"/>
      <c r="I166" s="237"/>
      <c r="J166" s="237"/>
      <c r="K166" s="237"/>
      <c r="L166" s="237"/>
      <c r="M166" s="237"/>
      <c r="N166" s="237"/>
      <c r="O166" s="237"/>
      <c r="P166" s="237"/>
      <c r="Q166" s="554"/>
      <c r="R166" s="110"/>
      <c r="S166" s="110"/>
      <c r="T166" s="110"/>
      <c r="U166" s="110"/>
      <c r="V166" s="110"/>
    </row>
    <row r="167" spans="2:24" ht="40.200000000000003" customHeight="1" thickBot="1" x14ac:dyDescent="0.3">
      <c r="B167" s="481"/>
      <c r="C167" s="265"/>
      <c r="D167" s="266"/>
      <c r="E167" s="266"/>
      <c r="F167" s="482"/>
      <c r="G167" s="267"/>
      <c r="H167" s="237"/>
      <c r="I167" s="237"/>
      <c r="J167" s="237"/>
      <c r="K167" s="237"/>
      <c r="L167" s="237"/>
      <c r="M167" s="237"/>
      <c r="N167" s="237"/>
      <c r="O167" s="237"/>
      <c r="P167" s="237"/>
      <c r="Q167" s="110"/>
      <c r="R167" s="110"/>
      <c r="S167" s="110"/>
      <c r="T167" s="110"/>
      <c r="U167" s="110"/>
      <c r="V167" s="110"/>
    </row>
    <row r="168" spans="2:24" ht="36" customHeight="1" thickTop="1" thickBot="1" x14ac:dyDescent="0.3">
      <c r="B168" s="615" t="s">
        <v>168</v>
      </c>
      <c r="C168" s="615"/>
      <c r="D168" s="615"/>
      <c r="E168" s="615"/>
      <c r="F168" s="611"/>
      <c r="G168" s="612"/>
      <c r="H168" s="608" t="s">
        <v>131</v>
      </c>
      <c r="I168" s="608"/>
      <c r="J168" s="608"/>
      <c r="K168" s="608"/>
      <c r="L168" s="608"/>
      <c r="M168" s="608"/>
      <c r="N168" s="608"/>
      <c r="O168" s="609">
        <f>IF(O161&gt;0,O161+O163,O163)+F168</f>
        <v>0</v>
      </c>
      <c r="P168" s="610"/>
      <c r="Q168" s="110"/>
      <c r="R168" s="110"/>
      <c r="S168" s="110"/>
      <c r="T168" s="110"/>
      <c r="U168" s="110"/>
      <c r="V168" s="110"/>
    </row>
    <row r="169" spans="2:24" ht="21" customHeight="1" thickTop="1" thickBot="1" x14ac:dyDescent="0.3">
      <c r="B169" s="616" t="s">
        <v>172</v>
      </c>
      <c r="C169" s="616"/>
      <c r="D169" s="616"/>
      <c r="E169" s="616"/>
      <c r="F169" s="613"/>
      <c r="G169" s="614"/>
      <c r="H169" s="618" t="s">
        <v>122</v>
      </c>
      <c r="I169" s="619"/>
      <c r="J169" s="619"/>
      <c r="K169" s="619"/>
      <c r="L169" s="619"/>
      <c r="M169" s="619"/>
      <c r="N169" s="619"/>
      <c r="O169" s="617">
        <f>IF(O161&lt;0,O161,0)</f>
        <v>-20</v>
      </c>
      <c r="P169" s="617"/>
      <c r="Q169" s="110"/>
      <c r="R169" s="110"/>
      <c r="S169" s="110"/>
      <c r="T169" s="110"/>
      <c r="U169" s="110"/>
      <c r="V169" s="110"/>
    </row>
    <row r="170" spans="2:24" ht="14.4" thickTop="1" x14ac:dyDescent="0.25">
      <c r="B170" s="274"/>
      <c r="C170" s="258"/>
      <c r="D170" s="268"/>
      <c r="E170" s="258"/>
      <c r="F170" s="258"/>
      <c r="G170" s="237"/>
      <c r="H170" s="598"/>
      <c r="I170" s="598"/>
      <c r="J170" s="598"/>
      <c r="K170" s="598"/>
      <c r="L170" s="598"/>
      <c r="M170" s="599"/>
      <c r="N170" s="600"/>
      <c r="O170" s="237"/>
      <c r="P170" s="237"/>
      <c r="Q170" s="110"/>
      <c r="R170" s="110"/>
      <c r="S170" s="110"/>
      <c r="T170" s="110"/>
      <c r="U170" s="110"/>
      <c r="V170" s="110"/>
    </row>
    <row r="171" spans="2:24" ht="24.6" customHeight="1" x14ac:dyDescent="0.25">
      <c r="B171" s="444"/>
      <c r="C171" s="444"/>
      <c r="D171" s="444"/>
      <c r="E171" s="444"/>
      <c r="F171" s="444"/>
      <c r="G171" s="444"/>
      <c r="H171" s="620"/>
      <c r="I171" s="620"/>
      <c r="J171" s="620"/>
      <c r="K171" s="620"/>
      <c r="L171" s="620"/>
      <c r="M171" s="620"/>
      <c r="N171" s="620"/>
      <c r="O171" s="621"/>
      <c r="P171" s="621"/>
      <c r="Q171" s="444"/>
      <c r="R171" s="444"/>
      <c r="S171" s="444"/>
      <c r="T171" s="444"/>
    </row>
    <row r="172" spans="2:24" hidden="1" x14ac:dyDescent="0.25">
      <c r="C172" s="111"/>
      <c r="D172" s="111"/>
      <c r="E172" s="111"/>
      <c r="F172" s="111"/>
      <c r="G172" s="111"/>
      <c r="H172" s="111"/>
      <c r="I172" s="111"/>
      <c r="J172" s="111"/>
      <c r="K172" s="111"/>
      <c r="L172" s="111"/>
      <c r="M172" s="111"/>
      <c r="N172" s="111"/>
      <c r="O172" s="111"/>
      <c r="P172" s="111"/>
      <c r="Q172" s="111"/>
    </row>
    <row r="173" spans="2:24" hidden="1" x14ac:dyDescent="0.25">
      <c r="C173" s="601"/>
      <c r="D173" s="601"/>
      <c r="E173" s="601"/>
      <c r="F173" s="601"/>
      <c r="G173" s="601"/>
      <c r="H173" s="601"/>
      <c r="I173" s="601"/>
      <c r="J173" s="80"/>
      <c r="K173" s="80"/>
      <c r="L173" s="80"/>
    </row>
    <row r="174" spans="2:24" hidden="1" x14ac:dyDescent="0.25">
      <c r="C174" s="80"/>
      <c r="D174" s="79"/>
      <c r="E174" s="80"/>
      <c r="F174" s="80"/>
      <c r="H174" s="80"/>
      <c r="I174" s="80"/>
      <c r="J174" s="80"/>
      <c r="K174" s="80"/>
      <c r="L174" s="80"/>
    </row>
    <row r="175" spans="2:24" hidden="1" x14ac:dyDescent="0.25">
      <c r="C175" s="80"/>
      <c r="D175" s="79"/>
      <c r="E175" s="80"/>
      <c r="F175" s="80"/>
      <c r="H175" s="80"/>
      <c r="I175" s="80"/>
      <c r="J175" s="80"/>
      <c r="K175" s="80"/>
      <c r="L175" s="80"/>
    </row>
    <row r="176" spans="2:24" hidden="1" x14ac:dyDescent="0.25">
      <c r="C176" s="80"/>
      <c r="D176" s="79"/>
      <c r="E176" s="80"/>
      <c r="F176" s="80"/>
      <c r="H176" s="80"/>
      <c r="I176" s="80"/>
      <c r="J176" s="80"/>
      <c r="K176" s="80"/>
      <c r="L176" s="80"/>
    </row>
    <row r="177" spans="3:12" hidden="1" x14ac:dyDescent="0.25">
      <c r="C177" s="80"/>
      <c r="D177" s="79"/>
      <c r="E177" s="80"/>
      <c r="F177" s="80"/>
      <c r="H177" s="80"/>
      <c r="I177" s="80"/>
      <c r="J177" s="80"/>
      <c r="K177" s="80"/>
      <c r="L177" s="80"/>
    </row>
    <row r="178" spans="3:12" hidden="1" x14ac:dyDescent="0.25">
      <c r="C178" s="80"/>
      <c r="D178" s="79"/>
      <c r="E178" s="80"/>
      <c r="F178" s="80"/>
      <c r="H178" s="80"/>
      <c r="I178" s="80"/>
      <c r="J178" s="80"/>
      <c r="K178" s="80"/>
      <c r="L178" s="80"/>
    </row>
    <row r="179" spans="3:12" hidden="1" x14ac:dyDescent="0.25">
      <c r="C179" s="80"/>
      <c r="D179" s="79"/>
      <c r="E179" s="80"/>
      <c r="F179" s="80"/>
      <c r="H179" s="80"/>
      <c r="I179" s="80"/>
      <c r="J179" s="80"/>
      <c r="K179" s="80"/>
      <c r="L179" s="80"/>
    </row>
    <row r="180" spans="3:12" hidden="1" x14ac:dyDescent="0.25">
      <c r="C180" s="80"/>
      <c r="D180" s="79"/>
      <c r="E180" s="80"/>
      <c r="F180" s="80"/>
      <c r="H180" s="80"/>
      <c r="I180" s="80"/>
      <c r="J180" s="80"/>
      <c r="K180" s="80"/>
      <c r="L180" s="80"/>
    </row>
    <row r="181" spans="3:12" hidden="1" x14ac:dyDescent="0.25">
      <c r="C181" s="80"/>
      <c r="D181" s="79"/>
      <c r="E181" s="80"/>
      <c r="F181" s="80"/>
      <c r="H181" s="80"/>
      <c r="I181" s="80"/>
      <c r="J181" s="80"/>
      <c r="K181" s="80"/>
      <c r="L181" s="80"/>
    </row>
    <row r="182" spans="3:12" hidden="1" x14ac:dyDescent="0.25">
      <c r="C182" s="80"/>
      <c r="D182" s="79"/>
      <c r="E182" s="80"/>
      <c r="F182" s="80"/>
      <c r="H182" s="80"/>
      <c r="I182" s="80"/>
      <c r="J182" s="80"/>
      <c r="K182" s="80"/>
      <c r="L182" s="80"/>
    </row>
    <row r="183" spans="3:12" hidden="1" x14ac:dyDescent="0.25">
      <c r="C183" s="80"/>
      <c r="D183" s="79"/>
      <c r="E183" s="80"/>
      <c r="F183" s="80"/>
      <c r="H183" s="80"/>
      <c r="I183" s="80"/>
      <c r="J183" s="80"/>
      <c r="K183" s="80"/>
      <c r="L183" s="80"/>
    </row>
    <row r="184" spans="3:12" hidden="1" x14ac:dyDescent="0.25">
      <c r="C184" s="80"/>
      <c r="D184" s="79"/>
      <c r="E184" s="80"/>
      <c r="F184" s="80"/>
      <c r="H184" s="80"/>
      <c r="I184" s="80"/>
      <c r="J184" s="80"/>
      <c r="K184" s="80"/>
      <c r="L184" s="80"/>
    </row>
    <row r="185" spans="3:12" hidden="1" x14ac:dyDescent="0.25">
      <c r="C185" s="80"/>
      <c r="D185" s="79"/>
      <c r="E185" s="80"/>
      <c r="F185" s="80"/>
      <c r="H185" s="80"/>
      <c r="I185" s="80"/>
      <c r="J185" s="80"/>
      <c r="K185" s="80"/>
      <c r="L185" s="80"/>
    </row>
    <row r="186" spans="3:12" hidden="1" x14ac:dyDescent="0.25">
      <c r="C186" s="80"/>
      <c r="D186" s="79"/>
      <c r="E186" s="80"/>
      <c r="F186" s="80"/>
      <c r="H186" s="80"/>
      <c r="I186" s="80"/>
      <c r="J186" s="80"/>
      <c r="K186" s="80"/>
      <c r="L186" s="80"/>
    </row>
    <row r="187" spans="3:12" hidden="1" x14ac:dyDescent="0.25">
      <c r="C187" s="80"/>
      <c r="D187" s="79"/>
      <c r="E187" s="80"/>
      <c r="F187" s="80"/>
      <c r="H187" s="80"/>
      <c r="I187" s="80"/>
      <c r="J187" s="80"/>
      <c r="K187" s="80"/>
      <c r="L187" s="80"/>
    </row>
    <row r="188" spans="3:12" hidden="1" x14ac:dyDescent="0.25">
      <c r="C188" s="80"/>
      <c r="D188" s="79"/>
      <c r="E188" s="80"/>
      <c r="F188" s="80"/>
      <c r="H188" s="80"/>
      <c r="I188" s="80"/>
      <c r="J188" s="80"/>
      <c r="K188" s="80"/>
      <c r="L188" s="80"/>
    </row>
    <row r="189" spans="3:12" hidden="1" x14ac:dyDescent="0.25">
      <c r="C189" s="80"/>
      <c r="D189" s="79"/>
      <c r="E189" s="80"/>
      <c r="F189" s="80"/>
      <c r="H189" s="80"/>
      <c r="I189" s="80"/>
      <c r="J189" s="80"/>
      <c r="K189" s="80"/>
      <c r="L189" s="80"/>
    </row>
    <row r="190" spans="3:12" hidden="1" x14ac:dyDescent="0.25">
      <c r="C190" s="80"/>
      <c r="D190" s="79"/>
      <c r="E190" s="80"/>
      <c r="F190" s="80"/>
      <c r="H190" s="80"/>
      <c r="I190" s="80"/>
      <c r="J190" s="80"/>
      <c r="K190" s="80"/>
      <c r="L190" s="80"/>
    </row>
    <row r="191" spans="3:12" hidden="1" x14ac:dyDescent="0.25">
      <c r="C191" s="80"/>
      <c r="D191" s="79"/>
      <c r="E191" s="80"/>
      <c r="F191" s="80"/>
      <c r="H191" s="80"/>
      <c r="I191" s="80"/>
      <c r="J191" s="80"/>
      <c r="K191" s="80"/>
      <c r="L191" s="80"/>
    </row>
    <row r="192" spans="3:12" hidden="1" x14ac:dyDescent="0.25">
      <c r="C192" s="80"/>
      <c r="D192" s="79"/>
      <c r="E192" s="80"/>
      <c r="F192" s="80"/>
      <c r="H192" s="80"/>
      <c r="I192" s="80"/>
      <c r="J192" s="80"/>
      <c r="K192" s="80"/>
      <c r="L192" s="80"/>
    </row>
    <row r="193" spans="3:14" hidden="1" x14ac:dyDescent="0.25">
      <c r="C193" s="80"/>
      <c r="D193" s="79"/>
      <c r="E193" s="80"/>
      <c r="F193" s="80"/>
      <c r="H193" s="80"/>
      <c r="I193" s="80"/>
      <c r="J193" s="80"/>
      <c r="K193" s="80"/>
      <c r="L193" s="80"/>
    </row>
    <row r="194" spans="3:14" hidden="1" x14ac:dyDescent="0.25">
      <c r="C194" s="80"/>
      <c r="D194" s="79"/>
      <c r="E194" s="80"/>
      <c r="F194" s="80"/>
      <c r="H194" s="80"/>
      <c r="I194" s="80"/>
      <c r="J194" s="80"/>
      <c r="K194" s="80"/>
      <c r="L194" s="80"/>
    </row>
    <row r="195" spans="3:14" hidden="1" x14ac:dyDescent="0.25">
      <c r="C195" s="80"/>
      <c r="D195" s="79"/>
      <c r="E195" s="80"/>
      <c r="F195" s="80"/>
      <c r="H195" s="80"/>
      <c r="I195" s="80"/>
      <c r="J195" s="80"/>
      <c r="K195" s="80"/>
      <c r="L195" s="80"/>
    </row>
    <row r="196" spans="3:14" hidden="1" x14ac:dyDescent="0.25">
      <c r="C196" s="80"/>
      <c r="D196" s="79"/>
      <c r="E196" s="80"/>
      <c r="F196" s="80"/>
      <c r="H196" s="80"/>
      <c r="I196" s="80"/>
      <c r="J196" s="80"/>
      <c r="K196" s="80"/>
      <c r="L196" s="80"/>
    </row>
    <row r="197" spans="3:14" hidden="1" x14ac:dyDescent="0.25">
      <c r="C197" s="80"/>
      <c r="D197" s="79"/>
      <c r="E197" s="80"/>
      <c r="F197" s="80"/>
      <c r="H197" s="80"/>
      <c r="I197" s="80"/>
      <c r="J197" s="80"/>
      <c r="K197" s="80"/>
      <c r="L197" s="80"/>
    </row>
    <row r="198" spans="3:14" hidden="1" x14ac:dyDescent="0.25">
      <c r="C198" s="80"/>
      <c r="D198" s="79"/>
      <c r="E198" s="80"/>
      <c r="F198" s="80"/>
      <c r="H198" s="80"/>
      <c r="I198" s="80"/>
      <c r="J198" s="80"/>
      <c r="K198" s="80"/>
      <c r="L198" s="80"/>
    </row>
    <row r="199" spans="3:14" hidden="1" x14ac:dyDescent="0.25">
      <c r="C199" s="80"/>
      <c r="D199" s="79"/>
      <c r="E199" s="80"/>
      <c r="F199" s="80"/>
      <c r="H199" s="80"/>
      <c r="I199" s="80"/>
      <c r="J199" s="80"/>
      <c r="K199" s="80"/>
      <c r="L199" s="80"/>
    </row>
    <row r="200" spans="3:14" hidden="1" x14ac:dyDescent="0.25">
      <c r="C200" s="80"/>
      <c r="D200" s="79"/>
      <c r="E200" s="80"/>
      <c r="F200" s="80"/>
      <c r="H200" s="80"/>
      <c r="I200" s="80"/>
      <c r="J200" s="80"/>
      <c r="K200" s="80"/>
      <c r="L200" s="80"/>
    </row>
    <row r="201" spans="3:14" hidden="1" x14ac:dyDescent="0.25">
      <c r="C201" s="80"/>
      <c r="D201" s="79"/>
      <c r="E201" s="80"/>
      <c r="F201" s="80"/>
      <c r="H201" s="80"/>
      <c r="I201" s="80"/>
      <c r="J201" s="80"/>
      <c r="K201" s="80"/>
      <c r="L201" s="80"/>
    </row>
    <row r="202" spans="3:14" hidden="1" x14ac:dyDescent="0.25">
      <c r="C202" s="80"/>
      <c r="D202" s="79"/>
      <c r="E202" s="80"/>
      <c r="F202" s="80"/>
      <c r="H202" s="80"/>
      <c r="I202" s="80"/>
      <c r="J202" s="80"/>
      <c r="K202" s="80"/>
      <c r="L202" s="80"/>
    </row>
    <row r="203" spans="3:14" hidden="1" x14ac:dyDescent="0.25">
      <c r="C203" s="80"/>
      <c r="D203" s="79"/>
      <c r="E203" s="80"/>
      <c r="F203" s="80"/>
      <c r="H203" s="80"/>
      <c r="I203" s="80"/>
      <c r="J203" s="80"/>
      <c r="K203" s="80"/>
      <c r="L203" s="80"/>
    </row>
    <row r="204" spans="3:14" hidden="1" x14ac:dyDescent="0.25">
      <c r="C204" s="80"/>
      <c r="D204" s="79"/>
      <c r="E204" s="80"/>
      <c r="F204" s="80"/>
      <c r="H204" s="80"/>
      <c r="I204" s="80"/>
      <c r="J204" s="80"/>
      <c r="K204" s="80"/>
      <c r="L204" s="80"/>
    </row>
    <row r="205" spans="3:14" hidden="1" x14ac:dyDescent="0.25">
      <c r="C205" s="80"/>
      <c r="D205" s="79"/>
      <c r="E205" s="80"/>
      <c r="F205" s="80"/>
      <c r="H205" s="80"/>
      <c r="I205" s="80"/>
      <c r="J205" s="80"/>
      <c r="K205" s="80"/>
      <c r="L205" s="80"/>
    </row>
    <row r="206" spans="3:14" hidden="1" x14ac:dyDescent="0.25">
      <c r="C206" s="80"/>
      <c r="D206" s="79"/>
      <c r="E206" s="80"/>
      <c r="F206" s="80"/>
      <c r="H206" s="80"/>
      <c r="I206" s="80"/>
      <c r="J206" s="80"/>
      <c r="K206" s="80"/>
      <c r="L206" s="80"/>
    </row>
    <row r="207" spans="3:14" hidden="1" x14ac:dyDescent="0.25">
      <c r="C207" s="80"/>
      <c r="D207" s="79"/>
      <c r="E207" s="80"/>
      <c r="F207" s="80"/>
      <c r="H207" s="80"/>
      <c r="I207" s="80"/>
      <c r="J207" s="80"/>
      <c r="K207" s="80"/>
      <c r="L207" s="80"/>
      <c r="M207" s="80"/>
      <c r="N207" s="80"/>
    </row>
    <row r="208" spans="3:14" hidden="1" x14ac:dyDescent="0.25">
      <c r="C208" s="80"/>
      <c r="D208" s="79"/>
      <c r="E208" s="80"/>
      <c r="F208" s="80"/>
      <c r="H208" s="80"/>
      <c r="I208" s="80"/>
      <c r="J208" s="80"/>
      <c r="K208" s="80"/>
      <c r="L208" s="80"/>
      <c r="M208" s="80"/>
      <c r="N208" s="80"/>
    </row>
    <row r="209" spans="3:14" hidden="1" x14ac:dyDescent="0.25">
      <c r="C209" s="80"/>
      <c r="D209" s="79"/>
      <c r="E209" s="80"/>
      <c r="F209" s="80"/>
      <c r="H209" s="80"/>
      <c r="I209" s="80"/>
      <c r="J209" s="80"/>
      <c r="K209" s="80"/>
      <c r="L209" s="80"/>
      <c r="M209" s="80"/>
      <c r="N209" s="80"/>
    </row>
    <row r="210" spans="3:14" hidden="1" x14ac:dyDescent="0.25">
      <c r="C210" s="80"/>
      <c r="D210" s="79"/>
      <c r="E210" s="80"/>
      <c r="F210" s="80"/>
      <c r="H210" s="80"/>
      <c r="I210" s="80"/>
      <c r="J210" s="80"/>
      <c r="K210" s="80"/>
      <c r="L210" s="80"/>
      <c r="M210" s="80"/>
      <c r="N210" s="80"/>
    </row>
    <row r="211" spans="3:14" hidden="1" x14ac:dyDescent="0.25">
      <c r="C211" s="80"/>
      <c r="D211" s="79"/>
      <c r="E211" s="80"/>
      <c r="F211" s="80"/>
      <c r="H211" s="80"/>
      <c r="I211" s="80"/>
      <c r="J211" s="80"/>
      <c r="K211" s="80"/>
      <c r="L211" s="80"/>
      <c r="M211" s="80"/>
      <c r="N211" s="80"/>
    </row>
    <row r="212" spans="3:14" hidden="1" x14ac:dyDescent="0.25">
      <c r="C212" s="80"/>
      <c r="D212" s="79"/>
      <c r="E212" s="80"/>
      <c r="F212" s="80"/>
      <c r="H212" s="80"/>
      <c r="I212" s="80"/>
      <c r="J212" s="80"/>
      <c r="K212" s="80"/>
      <c r="L212" s="80"/>
      <c r="M212" s="80"/>
      <c r="N212" s="80"/>
    </row>
    <row r="213" spans="3:14" hidden="1" x14ac:dyDescent="0.25">
      <c r="C213" s="80"/>
      <c r="D213" s="79"/>
      <c r="E213" s="80"/>
      <c r="F213" s="80"/>
      <c r="H213" s="80"/>
      <c r="I213" s="80"/>
      <c r="J213" s="80"/>
      <c r="K213" s="80"/>
      <c r="L213" s="80"/>
      <c r="M213" s="80"/>
      <c r="N213" s="80"/>
    </row>
    <row r="214" spans="3:14" hidden="1" x14ac:dyDescent="0.25">
      <c r="C214" s="80"/>
      <c r="D214" s="79"/>
      <c r="E214" s="80"/>
      <c r="F214" s="80"/>
      <c r="H214" s="80"/>
      <c r="I214" s="80"/>
      <c r="J214" s="80"/>
      <c r="K214" s="80"/>
      <c r="L214" s="80"/>
      <c r="M214" s="80"/>
      <c r="N214" s="80"/>
    </row>
    <row r="215" spans="3:14" hidden="1" x14ac:dyDescent="0.25">
      <c r="C215" s="80"/>
      <c r="D215" s="79"/>
      <c r="E215" s="80"/>
      <c r="F215" s="80"/>
      <c r="H215" s="80"/>
      <c r="I215" s="80"/>
      <c r="J215" s="80"/>
      <c r="K215" s="80"/>
      <c r="L215" s="80"/>
      <c r="M215" s="80"/>
      <c r="N215" s="80"/>
    </row>
    <row r="216" spans="3:14" hidden="1" x14ac:dyDescent="0.25">
      <c r="C216" s="80"/>
      <c r="D216" s="79"/>
      <c r="E216" s="80"/>
      <c r="F216" s="80"/>
      <c r="H216" s="80"/>
      <c r="I216" s="80"/>
      <c r="J216" s="80"/>
      <c r="K216" s="80"/>
      <c r="L216" s="80"/>
      <c r="M216" s="80"/>
      <c r="N216" s="80"/>
    </row>
    <row r="217" spans="3:14" hidden="1" x14ac:dyDescent="0.25">
      <c r="C217" s="80"/>
      <c r="D217" s="79"/>
      <c r="E217" s="80"/>
      <c r="F217" s="80"/>
      <c r="H217" s="80"/>
      <c r="I217" s="80"/>
      <c r="J217" s="80"/>
      <c r="K217" s="80"/>
      <c r="L217" s="80"/>
      <c r="M217" s="80"/>
      <c r="N217" s="80"/>
    </row>
    <row r="218" spans="3:14" hidden="1" x14ac:dyDescent="0.25">
      <c r="C218" s="80"/>
      <c r="D218" s="79"/>
      <c r="E218" s="80"/>
      <c r="F218" s="80"/>
      <c r="H218" s="80"/>
      <c r="I218" s="80"/>
      <c r="J218" s="80"/>
      <c r="K218" s="80"/>
      <c r="L218" s="80"/>
      <c r="M218" s="80"/>
      <c r="N218" s="80"/>
    </row>
    <row r="219" spans="3:14" hidden="1" x14ac:dyDescent="0.25">
      <c r="C219" s="80"/>
      <c r="D219" s="79"/>
      <c r="E219" s="80"/>
      <c r="F219" s="80"/>
      <c r="H219" s="80"/>
      <c r="I219" s="80"/>
      <c r="J219" s="80"/>
      <c r="K219" s="80"/>
      <c r="L219" s="80"/>
      <c r="M219" s="80"/>
      <c r="N219" s="80"/>
    </row>
    <row r="220" spans="3:14" hidden="1" x14ac:dyDescent="0.25">
      <c r="C220" s="80"/>
      <c r="D220" s="79"/>
      <c r="E220" s="80"/>
      <c r="F220" s="80"/>
      <c r="H220" s="80"/>
      <c r="I220" s="80"/>
      <c r="J220" s="80"/>
      <c r="K220" s="80"/>
      <c r="L220" s="80"/>
      <c r="M220" s="80"/>
      <c r="N220" s="80"/>
    </row>
    <row r="221" spans="3:14" hidden="1" x14ac:dyDescent="0.25">
      <c r="C221" s="80"/>
      <c r="D221" s="79"/>
      <c r="E221" s="80"/>
      <c r="F221" s="80"/>
      <c r="H221" s="80"/>
      <c r="I221" s="80"/>
      <c r="J221" s="80"/>
      <c r="K221" s="80"/>
      <c r="L221" s="80"/>
      <c r="M221" s="80"/>
      <c r="N221" s="80"/>
    </row>
    <row r="222" spans="3:14" hidden="1" x14ac:dyDescent="0.25">
      <c r="C222" s="80"/>
      <c r="D222" s="79"/>
      <c r="E222" s="80"/>
      <c r="F222" s="80"/>
      <c r="H222" s="80"/>
      <c r="I222" s="80"/>
      <c r="J222" s="80"/>
      <c r="K222" s="80"/>
      <c r="L222" s="80"/>
      <c r="M222" s="80"/>
      <c r="N222" s="80"/>
    </row>
    <row r="223" spans="3:14" hidden="1" x14ac:dyDescent="0.25">
      <c r="C223" s="80"/>
      <c r="D223" s="79"/>
      <c r="E223" s="80"/>
      <c r="F223" s="80"/>
      <c r="H223" s="80"/>
      <c r="I223" s="80"/>
      <c r="J223" s="80"/>
      <c r="K223" s="80"/>
      <c r="L223" s="80"/>
      <c r="M223" s="80"/>
      <c r="N223" s="80"/>
    </row>
    <row r="224" spans="3:14" hidden="1" x14ac:dyDescent="0.25">
      <c r="C224" s="80"/>
      <c r="D224" s="79"/>
      <c r="E224" s="80"/>
      <c r="F224" s="80"/>
      <c r="H224" s="80"/>
      <c r="I224" s="80"/>
      <c r="J224" s="80"/>
      <c r="K224" s="80"/>
      <c r="L224" s="80"/>
      <c r="M224" s="80"/>
      <c r="N224" s="80"/>
    </row>
    <row r="225" spans="3:14" hidden="1" x14ac:dyDescent="0.25">
      <c r="C225" s="80"/>
      <c r="D225" s="79"/>
      <c r="E225" s="80"/>
      <c r="F225" s="80"/>
      <c r="H225" s="80"/>
      <c r="I225" s="80"/>
      <c r="J225" s="80"/>
      <c r="K225" s="80"/>
      <c r="L225" s="80"/>
      <c r="M225" s="80"/>
      <c r="N225" s="80"/>
    </row>
    <row r="226" spans="3:14" hidden="1" x14ac:dyDescent="0.25">
      <c r="C226" s="80"/>
      <c r="D226" s="79"/>
      <c r="E226" s="80"/>
      <c r="F226" s="80"/>
      <c r="H226" s="80"/>
      <c r="I226" s="80"/>
      <c r="J226" s="80"/>
      <c r="K226" s="80"/>
      <c r="L226" s="80"/>
      <c r="M226" s="80"/>
      <c r="N226" s="80"/>
    </row>
    <row r="227" spans="3:14" hidden="1" x14ac:dyDescent="0.25">
      <c r="C227" s="80"/>
      <c r="D227" s="79"/>
      <c r="E227" s="80"/>
      <c r="F227" s="80"/>
      <c r="H227" s="80"/>
      <c r="I227" s="80"/>
      <c r="J227" s="80"/>
      <c r="K227" s="80"/>
      <c r="L227" s="80"/>
      <c r="M227" s="80"/>
      <c r="N227" s="80"/>
    </row>
    <row r="228" spans="3:14" hidden="1" x14ac:dyDescent="0.25">
      <c r="C228" s="80"/>
      <c r="D228" s="79"/>
      <c r="E228" s="80"/>
      <c r="F228" s="80"/>
      <c r="H228" s="80"/>
      <c r="I228" s="80"/>
      <c r="J228" s="80"/>
      <c r="K228" s="80"/>
      <c r="L228" s="80"/>
      <c r="M228" s="80"/>
      <c r="N228" s="80"/>
    </row>
    <row r="229" spans="3:14" hidden="1" x14ac:dyDescent="0.25">
      <c r="C229" s="80"/>
      <c r="D229" s="79"/>
      <c r="E229" s="80"/>
      <c r="F229" s="80"/>
      <c r="H229" s="80"/>
      <c r="I229" s="80"/>
      <c r="J229" s="80"/>
      <c r="K229" s="80"/>
      <c r="L229" s="80"/>
      <c r="M229" s="80"/>
      <c r="N229" s="80"/>
    </row>
    <row r="230" spans="3:14" hidden="1" x14ac:dyDescent="0.25">
      <c r="C230" s="80"/>
      <c r="D230" s="79"/>
      <c r="E230" s="80"/>
      <c r="F230" s="80"/>
      <c r="H230" s="80"/>
      <c r="I230" s="80"/>
      <c r="J230" s="80"/>
      <c r="K230" s="80"/>
      <c r="L230" s="80"/>
      <c r="M230" s="80"/>
      <c r="N230" s="80"/>
    </row>
    <row r="231" spans="3:14" hidden="1" x14ac:dyDescent="0.25">
      <c r="C231" s="80"/>
      <c r="D231" s="79"/>
      <c r="E231" s="80"/>
      <c r="F231" s="80"/>
      <c r="H231" s="80"/>
      <c r="I231" s="80"/>
      <c r="J231" s="80"/>
      <c r="K231" s="80"/>
      <c r="L231" s="80"/>
      <c r="M231" s="80"/>
      <c r="N231" s="80"/>
    </row>
    <row r="232" spans="3:14" hidden="1" x14ac:dyDescent="0.25">
      <c r="C232" s="80"/>
      <c r="D232" s="79"/>
      <c r="E232" s="80"/>
      <c r="F232" s="80"/>
      <c r="H232" s="80"/>
      <c r="I232" s="80"/>
      <c r="J232" s="80"/>
      <c r="K232" s="80"/>
      <c r="L232" s="80"/>
      <c r="M232" s="80"/>
      <c r="N232" s="80"/>
    </row>
    <row r="233" spans="3:14" hidden="1" x14ac:dyDescent="0.25">
      <c r="C233" s="80"/>
      <c r="D233" s="79"/>
      <c r="E233" s="80"/>
      <c r="F233" s="80"/>
      <c r="H233" s="80"/>
      <c r="I233" s="80"/>
      <c r="J233" s="80"/>
      <c r="K233" s="80"/>
      <c r="L233" s="80"/>
      <c r="M233" s="80"/>
      <c r="N233" s="80"/>
    </row>
    <row r="234" spans="3:14" hidden="1" x14ac:dyDescent="0.25">
      <c r="C234" s="80"/>
      <c r="D234" s="79"/>
      <c r="E234" s="80"/>
      <c r="F234" s="80"/>
      <c r="H234" s="80"/>
      <c r="I234" s="80"/>
      <c r="J234" s="80"/>
      <c r="K234" s="80"/>
      <c r="L234" s="80"/>
      <c r="M234" s="80"/>
      <c r="N234" s="80"/>
    </row>
    <row r="235" spans="3:14" hidden="1" x14ac:dyDescent="0.25">
      <c r="C235" s="80"/>
      <c r="D235" s="79"/>
      <c r="E235" s="80"/>
      <c r="F235" s="80"/>
      <c r="H235" s="80"/>
      <c r="I235" s="80"/>
      <c r="J235" s="80"/>
      <c r="K235" s="80"/>
      <c r="L235" s="80"/>
      <c r="M235" s="80"/>
      <c r="N235" s="80"/>
    </row>
    <row r="236" spans="3:14" hidden="1" x14ac:dyDescent="0.25">
      <c r="C236" s="80"/>
      <c r="D236" s="79"/>
      <c r="E236" s="80"/>
      <c r="F236" s="80"/>
      <c r="H236" s="80"/>
      <c r="I236" s="80"/>
      <c r="J236" s="80"/>
      <c r="K236" s="80"/>
      <c r="L236" s="80"/>
      <c r="M236" s="80"/>
      <c r="N236" s="80"/>
    </row>
    <row r="237" spans="3:14" hidden="1" x14ac:dyDescent="0.25">
      <c r="C237" s="80"/>
      <c r="D237" s="79"/>
      <c r="E237" s="80"/>
      <c r="F237" s="80"/>
      <c r="H237" s="80"/>
      <c r="I237" s="80"/>
      <c r="J237" s="80"/>
      <c r="K237" s="80"/>
      <c r="L237" s="80"/>
      <c r="M237" s="80"/>
      <c r="N237" s="80"/>
    </row>
    <row r="238" spans="3:14" hidden="1" x14ac:dyDescent="0.25">
      <c r="C238" s="80"/>
      <c r="D238" s="79"/>
      <c r="E238" s="80"/>
      <c r="F238" s="80"/>
      <c r="H238" s="80"/>
      <c r="I238" s="80"/>
      <c r="J238" s="80"/>
      <c r="K238" s="80"/>
      <c r="L238" s="80"/>
      <c r="M238" s="80"/>
      <c r="N238" s="80"/>
    </row>
    <row r="239" spans="3:14" hidden="1" x14ac:dyDescent="0.25">
      <c r="C239" s="80"/>
      <c r="D239" s="79"/>
      <c r="E239" s="80"/>
      <c r="F239" s="80"/>
      <c r="H239" s="80"/>
      <c r="I239" s="80"/>
      <c r="J239" s="80"/>
      <c r="K239" s="80"/>
      <c r="L239" s="80"/>
      <c r="M239" s="80"/>
      <c r="N239" s="80"/>
    </row>
    <row r="240" spans="3:14" hidden="1" x14ac:dyDescent="0.25">
      <c r="C240" s="80"/>
      <c r="D240" s="79"/>
      <c r="E240" s="80"/>
      <c r="F240" s="80"/>
      <c r="H240" s="80"/>
      <c r="I240" s="80"/>
      <c r="J240" s="80"/>
      <c r="K240" s="80"/>
      <c r="L240" s="80"/>
      <c r="M240" s="80"/>
      <c r="N240" s="80"/>
    </row>
    <row r="241" spans="3:14" hidden="1" x14ac:dyDescent="0.25">
      <c r="C241" s="80"/>
      <c r="D241" s="79"/>
      <c r="E241" s="80"/>
      <c r="F241" s="80"/>
      <c r="H241" s="80"/>
      <c r="I241" s="80"/>
      <c r="J241" s="80"/>
      <c r="K241" s="80"/>
      <c r="L241" s="80"/>
      <c r="M241" s="80"/>
      <c r="N241" s="80"/>
    </row>
    <row r="242" spans="3:14" hidden="1" x14ac:dyDescent="0.25">
      <c r="C242" s="80"/>
      <c r="D242" s="79"/>
      <c r="E242" s="80"/>
      <c r="F242" s="80"/>
      <c r="H242" s="80"/>
      <c r="I242" s="80"/>
      <c r="J242" s="80"/>
      <c r="K242" s="80"/>
      <c r="L242" s="80"/>
      <c r="M242" s="80"/>
      <c r="N242" s="80"/>
    </row>
    <row r="243" spans="3:14" hidden="1" x14ac:dyDescent="0.25">
      <c r="C243" s="80"/>
      <c r="D243" s="79"/>
      <c r="E243" s="80"/>
      <c r="F243" s="80"/>
      <c r="H243" s="80"/>
      <c r="I243" s="80"/>
      <c r="J243" s="80"/>
      <c r="K243" s="80"/>
      <c r="L243" s="80"/>
      <c r="M243" s="80"/>
      <c r="N243" s="80"/>
    </row>
    <row r="244" spans="3:14" hidden="1" x14ac:dyDescent="0.25">
      <c r="C244" s="80"/>
      <c r="D244" s="79"/>
      <c r="E244" s="80"/>
      <c r="F244" s="80"/>
      <c r="H244" s="80"/>
      <c r="I244" s="80"/>
      <c r="J244" s="80"/>
      <c r="K244" s="80"/>
      <c r="L244" s="80"/>
      <c r="M244" s="80"/>
      <c r="N244" s="80"/>
    </row>
    <row r="245" spans="3:14" hidden="1" x14ac:dyDescent="0.25">
      <c r="C245" s="80"/>
      <c r="D245" s="79"/>
      <c r="E245" s="80"/>
      <c r="F245" s="80"/>
      <c r="H245" s="80"/>
      <c r="I245" s="80"/>
      <c r="J245" s="80"/>
      <c r="K245" s="80"/>
      <c r="L245" s="80"/>
      <c r="M245" s="80"/>
      <c r="N245" s="80"/>
    </row>
    <row r="246" spans="3:14" hidden="1" x14ac:dyDescent="0.25">
      <c r="C246" s="80"/>
      <c r="D246" s="79"/>
      <c r="E246" s="80"/>
      <c r="F246" s="80"/>
      <c r="H246" s="80"/>
      <c r="I246" s="80"/>
      <c r="J246" s="80"/>
      <c r="K246" s="80"/>
      <c r="L246" s="80"/>
      <c r="M246" s="80"/>
      <c r="N246" s="80"/>
    </row>
    <row r="247" spans="3:14" hidden="1" x14ac:dyDescent="0.25">
      <c r="C247" s="80"/>
      <c r="D247" s="79"/>
      <c r="E247" s="80"/>
      <c r="F247" s="80"/>
      <c r="H247" s="80"/>
      <c r="I247" s="80"/>
      <c r="J247" s="80"/>
      <c r="K247" s="80"/>
      <c r="L247" s="80"/>
      <c r="M247" s="80"/>
      <c r="N247" s="80"/>
    </row>
    <row r="248" spans="3:14" hidden="1" x14ac:dyDescent="0.25">
      <c r="C248" s="80"/>
      <c r="D248" s="79"/>
      <c r="E248" s="80"/>
      <c r="F248" s="80"/>
      <c r="H248" s="80"/>
      <c r="I248" s="80"/>
      <c r="J248" s="80"/>
      <c r="K248" s="80"/>
      <c r="L248" s="80"/>
      <c r="M248" s="80"/>
      <c r="N248" s="80"/>
    </row>
    <row r="249" spans="3:14" hidden="1" x14ac:dyDescent="0.25">
      <c r="C249" s="80"/>
      <c r="D249" s="79"/>
      <c r="E249" s="80"/>
      <c r="F249" s="80"/>
      <c r="H249" s="80"/>
      <c r="I249" s="80"/>
      <c r="J249" s="80"/>
      <c r="K249" s="80"/>
      <c r="L249" s="80"/>
      <c r="M249" s="80"/>
      <c r="N249" s="80"/>
    </row>
    <row r="250" spans="3:14" hidden="1" x14ac:dyDescent="0.25">
      <c r="C250" s="80"/>
      <c r="D250" s="79"/>
      <c r="E250" s="80"/>
      <c r="F250" s="80"/>
      <c r="H250" s="80"/>
      <c r="I250" s="80"/>
      <c r="J250" s="80"/>
      <c r="K250" s="80"/>
      <c r="L250" s="80"/>
      <c r="M250" s="80"/>
      <c r="N250" s="80"/>
    </row>
    <row r="251" spans="3:14" hidden="1" x14ac:dyDescent="0.25">
      <c r="C251" s="80"/>
      <c r="D251" s="79"/>
      <c r="E251" s="80"/>
      <c r="F251" s="80"/>
      <c r="H251" s="80"/>
      <c r="I251" s="80"/>
      <c r="J251" s="80"/>
      <c r="K251" s="80"/>
      <c r="L251" s="80"/>
      <c r="M251" s="80"/>
      <c r="N251" s="80"/>
    </row>
    <row r="252" spans="3:14" hidden="1" x14ac:dyDescent="0.25">
      <c r="C252" s="80"/>
      <c r="D252" s="79"/>
      <c r="E252" s="80"/>
      <c r="F252" s="80"/>
      <c r="H252" s="80"/>
      <c r="I252" s="80"/>
      <c r="J252" s="80"/>
      <c r="K252" s="80"/>
      <c r="L252" s="80"/>
      <c r="M252" s="80"/>
      <c r="N252" s="80"/>
    </row>
    <row r="253" spans="3:14" hidden="1" x14ac:dyDescent="0.25">
      <c r="C253" s="80"/>
      <c r="D253" s="79"/>
      <c r="E253" s="80"/>
      <c r="F253" s="80"/>
      <c r="H253" s="80"/>
      <c r="I253" s="80"/>
      <c r="J253" s="80"/>
      <c r="K253" s="80"/>
      <c r="L253" s="80"/>
      <c r="M253" s="80"/>
      <c r="N253" s="80"/>
    </row>
    <row r="254" spans="3:14" hidden="1" x14ac:dyDescent="0.25">
      <c r="C254" s="80"/>
      <c r="D254" s="79"/>
      <c r="E254" s="80"/>
      <c r="F254" s="80"/>
      <c r="H254" s="80"/>
      <c r="I254" s="80"/>
      <c r="J254" s="80"/>
      <c r="K254" s="80"/>
      <c r="L254" s="80"/>
      <c r="M254" s="80"/>
      <c r="N254" s="80"/>
    </row>
    <row r="255" spans="3:14" hidden="1" x14ac:dyDescent="0.25">
      <c r="C255" s="80"/>
      <c r="D255" s="79"/>
      <c r="E255" s="80"/>
      <c r="F255" s="80"/>
      <c r="H255" s="80"/>
      <c r="I255" s="80"/>
      <c r="J255" s="80"/>
      <c r="K255" s="80"/>
      <c r="L255" s="80"/>
      <c r="M255" s="80"/>
      <c r="N255" s="80"/>
    </row>
    <row r="256" spans="3:14" hidden="1" x14ac:dyDescent="0.25">
      <c r="C256" s="80"/>
      <c r="D256" s="79"/>
      <c r="E256" s="80"/>
      <c r="F256" s="80"/>
      <c r="H256" s="80"/>
      <c r="I256" s="80"/>
      <c r="J256" s="80"/>
      <c r="K256" s="80"/>
      <c r="L256" s="80"/>
      <c r="M256" s="80"/>
      <c r="N256" s="80"/>
    </row>
    <row r="257" spans="3:14" hidden="1" x14ac:dyDescent="0.25">
      <c r="C257" s="80"/>
      <c r="D257" s="79"/>
      <c r="E257" s="80"/>
      <c r="F257" s="80"/>
      <c r="H257" s="80"/>
      <c r="I257" s="80"/>
      <c r="J257" s="80"/>
      <c r="K257" s="80"/>
      <c r="L257" s="80"/>
      <c r="M257" s="80"/>
      <c r="N257" s="80"/>
    </row>
    <row r="258" spans="3:14" hidden="1" x14ac:dyDescent="0.25">
      <c r="C258" s="80"/>
      <c r="D258" s="79"/>
      <c r="E258" s="80"/>
      <c r="F258" s="80"/>
      <c r="H258" s="80"/>
      <c r="I258" s="80"/>
      <c r="J258" s="80"/>
      <c r="K258" s="80"/>
      <c r="L258" s="80"/>
      <c r="M258" s="80"/>
      <c r="N258" s="80"/>
    </row>
    <row r="259" spans="3:14" hidden="1" x14ac:dyDescent="0.25">
      <c r="C259" s="80"/>
      <c r="D259" s="79"/>
      <c r="E259" s="80"/>
      <c r="F259" s="80"/>
      <c r="H259" s="80"/>
      <c r="I259" s="80"/>
      <c r="J259" s="80"/>
      <c r="K259" s="80"/>
      <c r="L259" s="80"/>
      <c r="M259" s="80"/>
      <c r="N259" s="80"/>
    </row>
    <row r="260" spans="3:14" hidden="1" x14ac:dyDescent="0.25">
      <c r="C260" s="80"/>
      <c r="D260" s="79"/>
      <c r="E260" s="80"/>
      <c r="F260" s="80"/>
      <c r="H260" s="80"/>
      <c r="I260" s="80"/>
      <c r="J260" s="80"/>
      <c r="K260" s="80"/>
      <c r="L260" s="80"/>
      <c r="M260" s="80"/>
      <c r="N260" s="80"/>
    </row>
    <row r="261" spans="3:14" hidden="1" x14ac:dyDescent="0.25">
      <c r="C261" s="80"/>
      <c r="D261" s="79"/>
      <c r="E261" s="80"/>
      <c r="F261" s="80"/>
      <c r="H261" s="80"/>
      <c r="I261" s="80"/>
      <c r="J261" s="80"/>
      <c r="K261" s="80"/>
      <c r="L261" s="80"/>
      <c r="M261" s="80"/>
      <c r="N261" s="80"/>
    </row>
    <row r="262" spans="3:14" hidden="1" x14ac:dyDescent="0.25">
      <c r="C262" s="80"/>
      <c r="D262" s="79"/>
      <c r="E262" s="80"/>
      <c r="F262" s="80"/>
      <c r="H262" s="80"/>
      <c r="I262" s="80"/>
      <c r="J262" s="80"/>
      <c r="K262" s="80"/>
      <c r="L262" s="80"/>
      <c r="M262" s="80"/>
      <c r="N262" s="80"/>
    </row>
    <row r="263" spans="3:14" hidden="1" x14ac:dyDescent="0.25">
      <c r="C263" s="80"/>
      <c r="D263" s="79"/>
      <c r="E263" s="80"/>
      <c r="F263" s="80"/>
      <c r="H263" s="80"/>
      <c r="I263" s="80"/>
      <c r="J263" s="80"/>
      <c r="K263" s="80"/>
      <c r="L263" s="80"/>
      <c r="M263" s="80"/>
      <c r="N263" s="80"/>
    </row>
    <row r="264" spans="3:14" hidden="1" x14ac:dyDescent="0.25">
      <c r="C264" s="80"/>
      <c r="D264" s="79"/>
      <c r="E264" s="80"/>
      <c r="F264" s="80"/>
      <c r="H264" s="80"/>
      <c r="I264" s="80"/>
      <c r="J264" s="80"/>
      <c r="K264" s="80"/>
      <c r="L264" s="80"/>
      <c r="M264" s="80"/>
      <c r="N264" s="80"/>
    </row>
    <row r="265" spans="3:14" hidden="1" x14ac:dyDescent="0.25">
      <c r="C265" s="80"/>
      <c r="D265" s="79"/>
      <c r="E265" s="80"/>
      <c r="F265" s="80"/>
      <c r="H265" s="80"/>
      <c r="I265" s="80"/>
      <c r="J265" s="80"/>
      <c r="K265" s="80"/>
      <c r="L265" s="80"/>
      <c r="M265" s="80"/>
      <c r="N265" s="80"/>
    </row>
    <row r="266" spans="3:14" hidden="1" x14ac:dyDescent="0.25">
      <c r="C266" s="80"/>
      <c r="D266" s="79"/>
      <c r="E266" s="80"/>
      <c r="F266" s="80"/>
      <c r="H266" s="80"/>
      <c r="I266" s="80"/>
      <c r="J266" s="80"/>
      <c r="K266" s="80"/>
      <c r="L266" s="80"/>
      <c r="M266" s="80"/>
      <c r="N266" s="80"/>
    </row>
    <row r="267" spans="3:14" hidden="1" x14ac:dyDescent="0.25">
      <c r="C267" s="80"/>
      <c r="D267" s="79"/>
      <c r="E267" s="80"/>
      <c r="F267" s="80"/>
      <c r="H267" s="80"/>
      <c r="I267" s="80"/>
      <c r="J267" s="80"/>
      <c r="K267" s="80"/>
      <c r="L267" s="80"/>
      <c r="M267" s="80"/>
      <c r="N267" s="80"/>
    </row>
    <row r="268" spans="3:14" hidden="1" x14ac:dyDescent="0.25">
      <c r="C268" s="80"/>
      <c r="D268" s="79"/>
      <c r="E268" s="80"/>
      <c r="F268" s="80"/>
      <c r="H268" s="80"/>
      <c r="I268" s="80"/>
      <c r="J268" s="80"/>
      <c r="K268" s="80"/>
      <c r="L268" s="80"/>
      <c r="M268" s="80"/>
      <c r="N268" s="80"/>
    </row>
    <row r="269" spans="3:14" hidden="1" x14ac:dyDescent="0.25">
      <c r="C269" s="80"/>
      <c r="D269" s="79"/>
      <c r="E269" s="80"/>
      <c r="F269" s="80"/>
      <c r="H269" s="80"/>
      <c r="I269" s="80"/>
      <c r="J269" s="80"/>
      <c r="K269" s="80"/>
      <c r="L269" s="80"/>
      <c r="M269" s="80"/>
      <c r="N269" s="80"/>
    </row>
    <row r="270" spans="3:14" hidden="1" x14ac:dyDescent="0.25">
      <c r="C270" s="80"/>
      <c r="D270" s="79"/>
      <c r="E270" s="80"/>
      <c r="F270" s="80"/>
      <c r="H270" s="80"/>
      <c r="I270" s="80"/>
      <c r="J270" s="80"/>
      <c r="K270" s="80"/>
      <c r="L270" s="80"/>
      <c r="M270" s="80"/>
      <c r="N270" s="80"/>
    </row>
    <row r="271" spans="3:14" hidden="1" x14ac:dyDescent="0.25">
      <c r="C271" s="80"/>
      <c r="D271" s="79"/>
      <c r="E271" s="80"/>
      <c r="F271" s="80"/>
      <c r="H271" s="80"/>
      <c r="I271" s="80"/>
      <c r="J271" s="80"/>
      <c r="K271" s="80"/>
      <c r="L271" s="80"/>
      <c r="M271" s="80"/>
      <c r="N271" s="80"/>
    </row>
    <row r="272" spans="3:14" hidden="1" x14ac:dyDescent="0.25">
      <c r="C272" s="80"/>
      <c r="D272" s="79"/>
      <c r="E272" s="80"/>
      <c r="F272" s="80"/>
      <c r="H272" s="80"/>
      <c r="I272" s="80"/>
      <c r="J272" s="80"/>
      <c r="K272" s="80"/>
      <c r="L272" s="80"/>
      <c r="M272" s="80"/>
      <c r="N272" s="80"/>
    </row>
    <row r="273" spans="3:14" hidden="1" x14ac:dyDescent="0.25">
      <c r="C273" s="80"/>
      <c r="D273" s="79"/>
      <c r="E273" s="80"/>
      <c r="F273" s="80"/>
      <c r="H273" s="80"/>
      <c r="I273" s="80"/>
      <c r="J273" s="80"/>
      <c r="K273" s="80"/>
      <c r="L273" s="80"/>
      <c r="M273" s="80"/>
      <c r="N273" s="80"/>
    </row>
    <row r="274" spans="3:14" hidden="1" x14ac:dyDescent="0.25">
      <c r="C274" s="80"/>
      <c r="D274" s="79"/>
      <c r="E274" s="80"/>
      <c r="F274" s="80"/>
      <c r="H274" s="80"/>
      <c r="I274" s="80"/>
      <c r="J274" s="80"/>
      <c r="K274" s="80"/>
      <c r="L274" s="80"/>
      <c r="M274" s="80"/>
      <c r="N274" s="80"/>
    </row>
    <row r="275" spans="3:14" hidden="1" x14ac:dyDescent="0.25">
      <c r="C275" s="80"/>
      <c r="D275" s="79"/>
      <c r="E275" s="80"/>
      <c r="F275" s="80"/>
      <c r="H275" s="80"/>
      <c r="I275" s="80"/>
      <c r="J275" s="80"/>
      <c r="K275" s="80"/>
      <c r="L275" s="80"/>
      <c r="M275" s="80"/>
      <c r="N275" s="80"/>
    </row>
    <row r="276" spans="3:14" hidden="1" x14ac:dyDescent="0.25">
      <c r="C276" s="80"/>
      <c r="D276" s="79"/>
      <c r="E276" s="80"/>
      <c r="F276" s="80"/>
      <c r="H276" s="80"/>
      <c r="I276" s="80"/>
      <c r="J276" s="80"/>
      <c r="K276" s="80"/>
      <c r="L276" s="80"/>
      <c r="M276" s="80"/>
      <c r="N276" s="80"/>
    </row>
    <row r="277" spans="3:14" hidden="1" x14ac:dyDescent="0.25">
      <c r="C277" s="80"/>
      <c r="D277" s="79"/>
      <c r="E277" s="80"/>
      <c r="F277" s="80"/>
      <c r="H277" s="80"/>
      <c r="I277" s="80"/>
      <c r="J277" s="80"/>
      <c r="K277" s="80"/>
      <c r="L277" s="80"/>
      <c r="M277" s="80"/>
      <c r="N277" s="80"/>
    </row>
    <row r="278" spans="3:14" hidden="1" x14ac:dyDescent="0.25">
      <c r="C278" s="80"/>
      <c r="D278" s="79"/>
      <c r="E278" s="80"/>
      <c r="F278" s="80"/>
      <c r="H278" s="80"/>
      <c r="I278" s="80"/>
      <c r="J278" s="80"/>
      <c r="K278" s="80"/>
      <c r="L278" s="80"/>
      <c r="M278" s="80"/>
      <c r="N278" s="80"/>
    </row>
    <row r="279" spans="3:14" hidden="1" x14ac:dyDescent="0.25">
      <c r="C279" s="80"/>
      <c r="D279" s="79"/>
      <c r="E279" s="80"/>
      <c r="F279" s="80"/>
      <c r="H279" s="80"/>
      <c r="I279" s="80"/>
      <c r="J279" s="80"/>
      <c r="K279" s="80"/>
      <c r="L279" s="80"/>
      <c r="M279" s="80"/>
      <c r="N279" s="80"/>
    </row>
    <row r="280" spans="3:14" hidden="1" x14ac:dyDescent="0.25">
      <c r="C280" s="80"/>
      <c r="D280" s="79"/>
      <c r="E280" s="80"/>
      <c r="F280" s="80"/>
      <c r="H280" s="80"/>
      <c r="I280" s="80"/>
      <c r="J280" s="80"/>
      <c r="K280" s="80"/>
      <c r="L280" s="80"/>
      <c r="M280" s="80"/>
      <c r="N280" s="80"/>
    </row>
    <row r="281" spans="3:14" hidden="1" x14ac:dyDescent="0.25">
      <c r="C281" s="80"/>
      <c r="D281" s="79"/>
      <c r="E281" s="80"/>
      <c r="F281" s="80"/>
      <c r="H281" s="80"/>
      <c r="I281" s="80"/>
      <c r="J281" s="80"/>
      <c r="K281" s="80"/>
      <c r="L281" s="80"/>
      <c r="M281" s="80"/>
      <c r="N281" s="80"/>
    </row>
    <row r="282" spans="3:14" hidden="1" x14ac:dyDescent="0.25">
      <c r="C282" s="80"/>
      <c r="D282" s="79"/>
      <c r="E282" s="80"/>
      <c r="F282" s="80"/>
      <c r="H282" s="80"/>
      <c r="I282" s="80"/>
      <c r="J282" s="80"/>
      <c r="K282" s="80"/>
      <c r="L282" s="80"/>
      <c r="M282" s="80"/>
      <c r="N282" s="80"/>
    </row>
    <row r="283" spans="3:14" hidden="1" x14ac:dyDescent="0.25">
      <c r="C283" s="80"/>
      <c r="D283" s="79"/>
      <c r="E283" s="80"/>
      <c r="F283" s="80"/>
      <c r="H283" s="80"/>
      <c r="I283" s="80"/>
      <c r="J283" s="80"/>
      <c r="K283" s="80"/>
      <c r="L283" s="80"/>
      <c r="M283" s="80"/>
      <c r="N283" s="80"/>
    </row>
    <row r="284" spans="3:14" hidden="1" x14ac:dyDescent="0.25">
      <c r="C284" s="80"/>
      <c r="D284" s="79"/>
      <c r="E284" s="80"/>
      <c r="F284" s="80"/>
      <c r="H284" s="80"/>
      <c r="I284" s="80"/>
      <c r="J284" s="80"/>
      <c r="K284" s="80"/>
      <c r="L284" s="80"/>
      <c r="M284" s="80"/>
      <c r="N284" s="80"/>
    </row>
    <row r="285" spans="3:14" hidden="1" x14ac:dyDescent="0.25">
      <c r="C285" s="80"/>
      <c r="D285" s="79"/>
      <c r="E285" s="80"/>
      <c r="F285" s="80"/>
      <c r="H285" s="80"/>
      <c r="I285" s="80"/>
      <c r="J285" s="80"/>
      <c r="K285" s="80"/>
      <c r="L285" s="80"/>
      <c r="M285" s="80"/>
      <c r="N285" s="80"/>
    </row>
    <row r="286" spans="3:14" hidden="1" x14ac:dyDescent="0.25">
      <c r="C286" s="80"/>
      <c r="D286" s="79"/>
      <c r="E286" s="80"/>
      <c r="F286" s="80"/>
      <c r="H286" s="80"/>
      <c r="I286" s="80"/>
      <c r="J286" s="80"/>
      <c r="K286" s="80"/>
      <c r="L286" s="80"/>
      <c r="M286" s="80"/>
      <c r="N286" s="80"/>
    </row>
    <row r="287" spans="3:14" hidden="1" x14ac:dyDescent="0.25">
      <c r="C287" s="80"/>
      <c r="D287" s="79"/>
      <c r="E287" s="80"/>
      <c r="F287" s="80"/>
      <c r="H287" s="80"/>
      <c r="I287" s="80"/>
      <c r="J287" s="80"/>
      <c r="K287" s="80"/>
      <c r="L287" s="80"/>
      <c r="M287" s="80"/>
      <c r="N287" s="80"/>
    </row>
    <row r="288" spans="3:14" hidden="1" x14ac:dyDescent="0.25">
      <c r="C288" s="80"/>
      <c r="D288" s="79"/>
      <c r="E288" s="80"/>
      <c r="F288" s="80"/>
      <c r="H288" s="80"/>
      <c r="I288" s="80"/>
      <c r="J288" s="80"/>
      <c r="K288" s="80"/>
      <c r="L288" s="80"/>
      <c r="M288" s="80"/>
      <c r="N288" s="80"/>
    </row>
    <row r="289" spans="3:14" hidden="1" x14ac:dyDescent="0.25">
      <c r="C289" s="80"/>
      <c r="D289" s="79"/>
      <c r="E289" s="80"/>
      <c r="F289" s="80"/>
      <c r="H289" s="80"/>
      <c r="I289" s="80"/>
      <c r="J289" s="80"/>
      <c r="K289" s="80"/>
      <c r="L289" s="80"/>
      <c r="M289" s="80"/>
      <c r="N289" s="80"/>
    </row>
    <row r="290" spans="3:14" hidden="1" x14ac:dyDescent="0.25">
      <c r="C290" s="80"/>
      <c r="D290" s="79"/>
      <c r="E290" s="80"/>
      <c r="F290" s="80"/>
      <c r="H290" s="80"/>
      <c r="I290" s="80"/>
      <c r="J290" s="80"/>
      <c r="K290" s="80"/>
      <c r="L290" s="80"/>
      <c r="M290" s="80"/>
      <c r="N290" s="80"/>
    </row>
    <row r="291" spans="3:14" hidden="1" x14ac:dyDescent="0.25">
      <c r="C291" s="80"/>
      <c r="D291" s="79"/>
      <c r="E291" s="80"/>
      <c r="F291" s="80"/>
      <c r="H291" s="80"/>
      <c r="I291" s="80"/>
      <c r="J291" s="80"/>
      <c r="K291" s="80"/>
      <c r="L291" s="80"/>
      <c r="M291" s="80"/>
      <c r="N291" s="80"/>
    </row>
    <row r="292" spans="3:14" hidden="1" x14ac:dyDescent="0.25">
      <c r="C292" s="80"/>
      <c r="D292" s="79"/>
      <c r="E292" s="80"/>
      <c r="F292" s="80"/>
      <c r="H292" s="80"/>
      <c r="I292" s="80"/>
      <c r="J292" s="80"/>
      <c r="K292" s="80"/>
      <c r="L292" s="80"/>
      <c r="M292" s="80"/>
      <c r="N292" s="80"/>
    </row>
    <row r="293" spans="3:14" hidden="1" x14ac:dyDescent="0.25">
      <c r="C293" s="80"/>
      <c r="D293" s="79"/>
      <c r="E293" s="80"/>
      <c r="F293" s="80"/>
      <c r="H293" s="80"/>
      <c r="I293" s="80"/>
      <c r="J293" s="80"/>
      <c r="K293" s="80"/>
      <c r="L293" s="80"/>
      <c r="M293" s="80"/>
      <c r="N293" s="80"/>
    </row>
    <row r="294" spans="3:14" hidden="1" x14ac:dyDescent="0.25">
      <c r="C294" s="80"/>
      <c r="D294" s="79"/>
      <c r="E294" s="80"/>
      <c r="F294" s="80"/>
      <c r="H294" s="80"/>
      <c r="I294" s="80"/>
      <c r="J294" s="80"/>
      <c r="K294" s="80"/>
      <c r="L294" s="80"/>
      <c r="M294" s="80"/>
      <c r="N294" s="80"/>
    </row>
    <row r="295" spans="3:14" hidden="1" x14ac:dyDescent="0.25">
      <c r="C295" s="80"/>
      <c r="D295" s="79"/>
      <c r="E295" s="80"/>
      <c r="F295" s="80"/>
      <c r="H295" s="80"/>
      <c r="I295" s="80"/>
      <c r="J295" s="80"/>
      <c r="K295" s="80"/>
      <c r="L295" s="80"/>
      <c r="M295" s="80"/>
      <c r="N295" s="80"/>
    </row>
    <row r="296" spans="3:14" hidden="1" x14ac:dyDescent="0.25">
      <c r="C296" s="80"/>
      <c r="D296" s="79"/>
      <c r="E296" s="80"/>
      <c r="F296" s="80"/>
      <c r="H296" s="80"/>
      <c r="I296" s="80"/>
      <c r="J296" s="80"/>
      <c r="K296" s="80"/>
      <c r="L296" s="80"/>
      <c r="M296" s="80"/>
      <c r="N296" s="80"/>
    </row>
    <row r="297" spans="3:14" hidden="1" x14ac:dyDescent="0.25">
      <c r="C297" s="80"/>
      <c r="D297" s="79"/>
      <c r="E297" s="80"/>
      <c r="F297" s="80"/>
      <c r="H297" s="80"/>
      <c r="I297" s="80"/>
      <c r="J297" s="80"/>
      <c r="K297" s="80"/>
      <c r="L297" s="80"/>
      <c r="M297" s="80"/>
      <c r="N297" s="80"/>
    </row>
    <row r="298" spans="3:14" hidden="1" x14ac:dyDescent="0.25">
      <c r="C298" s="80"/>
      <c r="D298" s="79"/>
      <c r="E298" s="80"/>
      <c r="F298" s="80"/>
      <c r="H298" s="80"/>
      <c r="I298" s="80"/>
      <c r="J298" s="80"/>
      <c r="K298" s="80"/>
      <c r="L298" s="80"/>
      <c r="M298" s="80"/>
      <c r="N298" s="80"/>
    </row>
    <row r="299" spans="3:14" hidden="1" x14ac:dyDescent="0.25">
      <c r="C299" s="80"/>
      <c r="D299" s="79"/>
      <c r="E299" s="80"/>
      <c r="F299" s="80"/>
      <c r="H299" s="80"/>
      <c r="I299" s="80"/>
      <c r="J299" s="80"/>
      <c r="K299" s="80"/>
      <c r="L299" s="80"/>
      <c r="M299" s="80"/>
      <c r="N299" s="80"/>
    </row>
    <row r="300" spans="3:14" hidden="1" x14ac:dyDescent="0.25">
      <c r="C300" s="80"/>
      <c r="D300" s="79"/>
      <c r="E300" s="80"/>
      <c r="F300" s="80"/>
      <c r="H300" s="80"/>
      <c r="I300" s="80"/>
      <c r="J300" s="80"/>
      <c r="K300" s="80"/>
      <c r="L300" s="80"/>
      <c r="M300" s="80"/>
      <c r="N300" s="80"/>
    </row>
    <row r="301" spans="3:14" hidden="1" x14ac:dyDescent="0.25">
      <c r="C301" s="80"/>
      <c r="D301" s="79"/>
      <c r="E301" s="80"/>
      <c r="F301" s="80"/>
      <c r="H301" s="80"/>
      <c r="I301" s="80"/>
      <c r="J301" s="80"/>
      <c r="K301" s="80"/>
      <c r="L301" s="80"/>
      <c r="M301" s="80"/>
      <c r="N301" s="80"/>
    </row>
    <row r="302" spans="3:14" hidden="1" x14ac:dyDescent="0.25">
      <c r="C302" s="80"/>
      <c r="D302" s="79"/>
      <c r="E302" s="80"/>
      <c r="F302" s="80"/>
      <c r="H302" s="80"/>
      <c r="I302" s="80"/>
      <c r="J302" s="80"/>
      <c r="K302" s="80"/>
      <c r="L302" s="80"/>
      <c r="M302" s="80"/>
      <c r="N302" s="80"/>
    </row>
    <row r="303" spans="3:14" hidden="1" x14ac:dyDescent="0.25">
      <c r="C303" s="80"/>
      <c r="D303" s="79"/>
      <c r="E303" s="80"/>
      <c r="F303" s="80"/>
      <c r="H303" s="80"/>
      <c r="I303" s="80"/>
      <c r="J303" s="80"/>
      <c r="K303" s="80"/>
      <c r="L303" s="80"/>
      <c r="M303" s="80"/>
      <c r="N303" s="80"/>
    </row>
    <row r="304" spans="3:14" hidden="1" x14ac:dyDescent="0.25">
      <c r="C304" s="80"/>
      <c r="D304" s="79"/>
      <c r="E304" s="80"/>
      <c r="F304" s="80"/>
      <c r="H304" s="80"/>
      <c r="I304" s="80"/>
      <c r="J304" s="80"/>
      <c r="K304" s="80"/>
      <c r="L304" s="80"/>
      <c r="M304" s="80"/>
      <c r="N304" s="80"/>
    </row>
    <row r="305" spans="3:14" hidden="1" x14ac:dyDescent="0.25">
      <c r="C305" s="80"/>
      <c r="D305" s="79"/>
      <c r="E305" s="80"/>
      <c r="F305" s="80"/>
      <c r="H305" s="80"/>
      <c r="I305" s="80"/>
      <c r="J305" s="80"/>
      <c r="K305" s="80"/>
      <c r="L305" s="80"/>
      <c r="M305" s="80"/>
      <c r="N305" s="80"/>
    </row>
    <row r="306" spans="3:14" hidden="1" x14ac:dyDescent="0.25">
      <c r="C306" s="80"/>
      <c r="D306" s="79"/>
      <c r="E306" s="80"/>
      <c r="F306" s="80"/>
      <c r="H306" s="80"/>
      <c r="I306" s="80"/>
      <c r="J306" s="80"/>
      <c r="K306" s="80"/>
      <c r="L306" s="80"/>
      <c r="M306" s="80"/>
      <c r="N306" s="80"/>
    </row>
    <row r="307" spans="3:14" hidden="1" x14ac:dyDescent="0.25">
      <c r="C307" s="80"/>
      <c r="D307" s="79"/>
      <c r="E307" s="80"/>
      <c r="F307" s="80"/>
      <c r="H307" s="80"/>
      <c r="I307" s="80"/>
      <c r="J307" s="80"/>
      <c r="K307" s="80"/>
      <c r="L307" s="80"/>
      <c r="M307" s="80"/>
      <c r="N307" s="80"/>
    </row>
    <row r="308" spans="3:14" hidden="1" x14ac:dyDescent="0.25">
      <c r="C308" s="80"/>
      <c r="D308" s="79"/>
      <c r="E308" s="80"/>
      <c r="F308" s="80"/>
      <c r="H308" s="80"/>
      <c r="I308" s="80"/>
      <c r="J308" s="80"/>
      <c r="K308" s="80"/>
      <c r="L308" s="80"/>
      <c r="M308" s="80"/>
      <c r="N308" s="80"/>
    </row>
    <row r="309" spans="3:14" hidden="1" x14ac:dyDescent="0.25">
      <c r="C309" s="80"/>
      <c r="D309" s="79"/>
      <c r="E309" s="80"/>
      <c r="F309" s="80"/>
      <c r="H309" s="80"/>
      <c r="I309" s="80"/>
      <c r="J309" s="80"/>
      <c r="K309" s="80"/>
      <c r="L309" s="80"/>
      <c r="M309" s="80"/>
      <c r="N309" s="80"/>
    </row>
    <row r="310" spans="3:14" hidden="1" x14ac:dyDescent="0.25">
      <c r="C310" s="80"/>
      <c r="D310" s="79"/>
      <c r="E310" s="80"/>
      <c r="F310" s="80"/>
      <c r="H310" s="80"/>
      <c r="I310" s="80"/>
      <c r="J310" s="80"/>
      <c r="K310" s="80"/>
      <c r="L310" s="80"/>
      <c r="M310" s="80"/>
      <c r="N310" s="80"/>
    </row>
    <row r="311" spans="3:14" hidden="1" x14ac:dyDescent="0.25">
      <c r="C311" s="80"/>
      <c r="D311" s="79"/>
      <c r="E311" s="80"/>
      <c r="F311" s="80"/>
      <c r="H311" s="80"/>
      <c r="I311" s="80"/>
      <c r="J311" s="80"/>
      <c r="K311" s="80"/>
      <c r="L311" s="80"/>
      <c r="M311" s="80"/>
      <c r="N311" s="80"/>
    </row>
    <row r="312" spans="3:14" hidden="1" x14ac:dyDescent="0.25">
      <c r="C312" s="80"/>
      <c r="D312" s="79"/>
      <c r="E312" s="80"/>
      <c r="F312" s="80"/>
      <c r="H312" s="80"/>
      <c r="I312" s="80"/>
      <c r="J312" s="80"/>
      <c r="K312" s="80"/>
      <c r="L312" s="80"/>
      <c r="M312" s="80"/>
      <c r="N312" s="80"/>
    </row>
    <row r="313" spans="3:14" hidden="1" x14ac:dyDescent="0.25">
      <c r="C313" s="80"/>
      <c r="D313" s="79"/>
      <c r="E313" s="80"/>
      <c r="F313" s="80"/>
      <c r="H313" s="80"/>
      <c r="I313" s="80"/>
      <c r="J313" s="80"/>
      <c r="K313" s="80"/>
      <c r="L313" s="80"/>
      <c r="M313" s="80"/>
      <c r="N313" s="80"/>
    </row>
    <row r="314" spans="3:14" hidden="1" x14ac:dyDescent="0.25">
      <c r="C314" s="80"/>
      <c r="D314" s="79"/>
      <c r="E314" s="80"/>
      <c r="F314" s="80"/>
      <c r="H314" s="80"/>
      <c r="I314" s="80"/>
      <c r="J314" s="80"/>
      <c r="K314" s="80"/>
      <c r="L314" s="80"/>
      <c r="M314" s="80"/>
      <c r="N314" s="80"/>
    </row>
    <row r="315" spans="3:14" hidden="1" x14ac:dyDescent="0.25">
      <c r="C315" s="80"/>
      <c r="D315" s="79"/>
      <c r="E315" s="80"/>
      <c r="F315" s="80"/>
      <c r="H315" s="80"/>
      <c r="I315" s="80"/>
      <c r="J315" s="80"/>
      <c r="K315" s="80"/>
      <c r="L315" s="80"/>
      <c r="M315" s="80"/>
      <c r="N315" s="80"/>
    </row>
    <row r="316" spans="3:14" hidden="1" x14ac:dyDescent="0.25">
      <c r="C316" s="80"/>
      <c r="D316" s="79"/>
      <c r="E316" s="80"/>
      <c r="F316" s="80"/>
      <c r="H316" s="80"/>
      <c r="I316" s="80"/>
      <c r="J316" s="80"/>
      <c r="K316" s="80"/>
      <c r="L316" s="80"/>
      <c r="M316" s="80"/>
      <c r="N316" s="80"/>
    </row>
    <row r="317" spans="3:14" hidden="1" x14ac:dyDescent="0.25">
      <c r="C317" s="80"/>
      <c r="D317" s="79"/>
      <c r="E317" s="80"/>
      <c r="F317" s="80"/>
      <c r="H317" s="80"/>
      <c r="I317" s="80"/>
      <c r="J317" s="80"/>
      <c r="K317" s="80"/>
      <c r="L317" s="80"/>
      <c r="M317" s="80"/>
      <c r="N317" s="80"/>
    </row>
    <row r="318" spans="3:14" hidden="1" x14ac:dyDescent="0.25">
      <c r="C318" s="80"/>
      <c r="D318" s="79"/>
      <c r="E318" s="80"/>
      <c r="F318" s="80"/>
      <c r="H318" s="80"/>
      <c r="I318" s="80"/>
      <c r="J318" s="80"/>
      <c r="K318" s="80"/>
      <c r="L318" s="80"/>
      <c r="M318" s="80"/>
      <c r="N318" s="80"/>
    </row>
    <row r="319" spans="3:14" hidden="1" x14ac:dyDescent="0.25">
      <c r="C319" s="80"/>
      <c r="D319" s="79"/>
      <c r="E319" s="80"/>
      <c r="F319" s="80"/>
      <c r="H319" s="80"/>
      <c r="I319" s="80"/>
      <c r="J319" s="80"/>
      <c r="K319" s="80"/>
      <c r="L319" s="80"/>
      <c r="M319" s="80"/>
      <c r="N319" s="80"/>
    </row>
    <row r="320" spans="3:14" hidden="1" x14ac:dyDescent="0.25">
      <c r="C320" s="80"/>
      <c r="D320" s="79"/>
      <c r="E320" s="80"/>
      <c r="F320" s="80"/>
      <c r="H320" s="80"/>
      <c r="I320" s="80"/>
      <c r="J320" s="80"/>
      <c r="K320" s="80"/>
      <c r="L320" s="80"/>
      <c r="M320" s="80"/>
      <c r="N320" s="80"/>
    </row>
    <row r="321" spans="3:14" hidden="1" x14ac:dyDescent="0.25">
      <c r="C321" s="80"/>
      <c r="D321" s="79"/>
      <c r="E321" s="80"/>
      <c r="F321" s="80"/>
      <c r="H321" s="80"/>
      <c r="I321" s="80"/>
      <c r="J321" s="80"/>
      <c r="K321" s="80"/>
      <c r="L321" s="80"/>
      <c r="M321" s="80"/>
      <c r="N321" s="80"/>
    </row>
    <row r="322" spans="3:14" hidden="1" x14ac:dyDescent="0.25">
      <c r="C322" s="80"/>
      <c r="D322" s="79"/>
      <c r="E322" s="80"/>
      <c r="F322" s="80"/>
      <c r="H322" s="80"/>
      <c r="I322" s="80"/>
      <c r="J322" s="80"/>
      <c r="K322" s="80"/>
      <c r="L322" s="80"/>
      <c r="M322" s="80"/>
      <c r="N322" s="80"/>
    </row>
    <row r="323" spans="3:14" hidden="1" x14ac:dyDescent="0.25">
      <c r="C323" s="80"/>
      <c r="D323" s="79"/>
      <c r="E323" s="80"/>
      <c r="F323" s="80"/>
      <c r="H323" s="80"/>
      <c r="I323" s="80"/>
      <c r="J323" s="80"/>
      <c r="K323" s="80"/>
      <c r="L323" s="80"/>
      <c r="M323" s="80"/>
      <c r="N323" s="80"/>
    </row>
    <row r="324" spans="3:14" hidden="1" x14ac:dyDescent="0.25">
      <c r="C324" s="80"/>
      <c r="D324" s="79"/>
      <c r="E324" s="80"/>
      <c r="F324" s="80"/>
      <c r="H324" s="80"/>
      <c r="I324" s="80"/>
      <c r="J324" s="80"/>
      <c r="K324" s="80"/>
      <c r="L324" s="80"/>
      <c r="M324" s="80"/>
      <c r="N324" s="80"/>
    </row>
    <row r="325" spans="3:14" hidden="1" x14ac:dyDescent="0.25">
      <c r="C325" s="80"/>
      <c r="D325" s="79"/>
      <c r="E325" s="80"/>
      <c r="F325" s="80"/>
      <c r="H325" s="80"/>
      <c r="I325" s="80"/>
      <c r="J325" s="80"/>
      <c r="K325" s="80"/>
      <c r="L325" s="80"/>
      <c r="M325" s="80"/>
      <c r="N325" s="80"/>
    </row>
    <row r="326" spans="3:14" hidden="1" x14ac:dyDescent="0.25">
      <c r="C326" s="80"/>
      <c r="D326" s="79"/>
      <c r="E326" s="80"/>
      <c r="F326" s="80"/>
      <c r="H326" s="80"/>
      <c r="I326" s="80"/>
      <c r="J326" s="80"/>
      <c r="K326" s="80"/>
      <c r="L326" s="80"/>
      <c r="M326" s="80"/>
      <c r="N326" s="80"/>
    </row>
    <row r="327" spans="3:14" hidden="1" x14ac:dyDescent="0.25">
      <c r="C327" s="80"/>
      <c r="D327" s="79"/>
      <c r="E327" s="80"/>
      <c r="F327" s="80"/>
      <c r="H327" s="80"/>
      <c r="I327" s="80"/>
      <c r="J327" s="80"/>
      <c r="K327" s="80"/>
      <c r="L327" s="80"/>
      <c r="M327" s="80"/>
      <c r="N327" s="80"/>
    </row>
    <row r="328" spans="3:14" hidden="1" x14ac:dyDescent="0.25">
      <c r="C328" s="80"/>
      <c r="D328" s="79"/>
      <c r="E328" s="80"/>
      <c r="F328" s="80"/>
      <c r="H328" s="80"/>
      <c r="I328" s="80"/>
      <c r="J328" s="80"/>
      <c r="K328" s="80"/>
      <c r="L328" s="80"/>
      <c r="M328" s="80"/>
      <c r="N328" s="80"/>
    </row>
    <row r="329" spans="3:14" hidden="1" x14ac:dyDescent="0.25">
      <c r="C329" s="80"/>
      <c r="D329" s="79"/>
      <c r="E329" s="80"/>
      <c r="F329" s="80"/>
      <c r="H329" s="80"/>
      <c r="I329" s="80"/>
      <c r="J329" s="80"/>
      <c r="K329" s="80"/>
      <c r="L329" s="80"/>
      <c r="M329" s="80"/>
      <c r="N329" s="80"/>
    </row>
    <row r="330" spans="3:14" hidden="1" x14ac:dyDescent="0.25">
      <c r="C330" s="80"/>
      <c r="D330" s="79"/>
      <c r="E330" s="80"/>
      <c r="F330" s="80"/>
      <c r="H330" s="80"/>
      <c r="I330" s="80"/>
      <c r="J330" s="80"/>
      <c r="K330" s="80"/>
      <c r="L330" s="80"/>
      <c r="M330" s="80"/>
      <c r="N330" s="80"/>
    </row>
    <row r="331" spans="3:14" hidden="1" x14ac:dyDescent="0.25">
      <c r="C331" s="80"/>
      <c r="D331" s="79"/>
      <c r="E331" s="80"/>
      <c r="F331" s="80"/>
      <c r="H331" s="80"/>
      <c r="I331" s="80"/>
      <c r="J331" s="80"/>
      <c r="K331" s="80"/>
      <c r="L331" s="80"/>
      <c r="M331" s="80"/>
      <c r="N331" s="80"/>
    </row>
    <row r="332" spans="3:14" hidden="1" x14ac:dyDescent="0.25">
      <c r="C332" s="80"/>
      <c r="D332" s="79"/>
      <c r="E332" s="80"/>
      <c r="F332" s="80"/>
      <c r="H332" s="80"/>
      <c r="I332" s="80"/>
      <c r="J332" s="80"/>
      <c r="K332" s="80"/>
      <c r="L332" s="80"/>
      <c r="M332" s="80"/>
      <c r="N332" s="80"/>
    </row>
    <row r="333" spans="3:14" hidden="1" x14ac:dyDescent="0.25">
      <c r="C333" s="80"/>
      <c r="D333" s="79"/>
      <c r="E333" s="80"/>
      <c r="F333" s="80"/>
      <c r="H333" s="80"/>
      <c r="I333" s="80"/>
      <c r="J333" s="80"/>
      <c r="K333" s="80"/>
      <c r="L333" s="80"/>
      <c r="M333" s="80"/>
      <c r="N333" s="80"/>
    </row>
    <row r="334" spans="3:14" hidden="1" x14ac:dyDescent="0.25">
      <c r="C334" s="80"/>
      <c r="D334" s="79"/>
      <c r="E334" s="80"/>
      <c r="F334" s="80"/>
      <c r="H334" s="80"/>
      <c r="I334" s="80"/>
      <c r="J334" s="80"/>
      <c r="K334" s="80"/>
      <c r="L334" s="80"/>
      <c r="M334" s="80"/>
      <c r="N334" s="80"/>
    </row>
    <row r="335" spans="3:14" hidden="1" x14ac:dyDescent="0.25">
      <c r="C335" s="80"/>
      <c r="D335" s="79"/>
      <c r="E335" s="80"/>
      <c r="F335" s="80"/>
      <c r="H335" s="80"/>
      <c r="I335" s="80"/>
      <c r="J335" s="80"/>
      <c r="K335" s="80"/>
      <c r="L335" s="80"/>
      <c r="M335" s="80"/>
      <c r="N335" s="80"/>
    </row>
    <row r="336" spans="3:14" hidden="1" x14ac:dyDescent="0.25">
      <c r="C336" s="80"/>
      <c r="D336" s="79"/>
      <c r="E336" s="80"/>
      <c r="F336" s="80"/>
      <c r="H336" s="80"/>
      <c r="I336" s="80"/>
      <c r="J336" s="80"/>
      <c r="K336" s="80"/>
      <c r="L336" s="80"/>
      <c r="M336" s="80"/>
      <c r="N336" s="80"/>
    </row>
    <row r="337" spans="3:14" hidden="1" x14ac:dyDescent="0.25">
      <c r="C337" s="80"/>
      <c r="D337" s="79"/>
      <c r="E337" s="80"/>
      <c r="F337" s="80"/>
      <c r="H337" s="80"/>
      <c r="I337" s="80"/>
      <c r="J337" s="80"/>
      <c r="K337" s="80"/>
      <c r="L337" s="80"/>
      <c r="M337" s="80"/>
      <c r="N337" s="80"/>
    </row>
    <row r="338" spans="3:14" hidden="1" x14ac:dyDescent="0.25">
      <c r="C338" s="80"/>
      <c r="D338" s="79"/>
      <c r="E338" s="80"/>
      <c r="F338" s="80"/>
      <c r="H338" s="80"/>
      <c r="I338" s="80"/>
      <c r="J338" s="80"/>
      <c r="K338" s="80"/>
      <c r="L338" s="80"/>
      <c r="M338" s="80"/>
      <c r="N338" s="80"/>
    </row>
    <row r="339" spans="3:14" hidden="1" x14ac:dyDescent="0.25">
      <c r="C339" s="80"/>
      <c r="D339" s="79"/>
      <c r="E339" s="80"/>
      <c r="F339" s="80"/>
      <c r="H339" s="80"/>
      <c r="I339" s="80"/>
      <c r="J339" s="80"/>
      <c r="K339" s="80"/>
      <c r="L339" s="80"/>
      <c r="M339" s="80"/>
      <c r="N339" s="80"/>
    </row>
    <row r="340" spans="3:14" hidden="1" x14ac:dyDescent="0.25">
      <c r="C340" s="80"/>
      <c r="D340" s="79"/>
      <c r="E340" s="80"/>
      <c r="F340" s="80"/>
      <c r="H340" s="80"/>
      <c r="I340" s="80"/>
      <c r="J340" s="80"/>
      <c r="K340" s="80"/>
      <c r="L340" s="80"/>
      <c r="M340" s="80"/>
      <c r="N340" s="80"/>
    </row>
    <row r="341" spans="3:14" hidden="1" x14ac:dyDescent="0.25">
      <c r="C341" s="80"/>
      <c r="D341" s="79"/>
      <c r="E341" s="80"/>
      <c r="F341" s="80"/>
      <c r="H341" s="80"/>
      <c r="I341" s="80"/>
      <c r="J341" s="80"/>
      <c r="K341" s="80"/>
      <c r="L341" s="80"/>
      <c r="M341" s="80"/>
      <c r="N341" s="80"/>
    </row>
    <row r="342" spans="3:14" hidden="1" x14ac:dyDescent="0.25">
      <c r="C342" s="80"/>
      <c r="D342" s="79"/>
      <c r="E342" s="80"/>
      <c r="F342" s="80"/>
      <c r="H342" s="80"/>
      <c r="I342" s="80"/>
      <c r="J342" s="80"/>
      <c r="K342" s="80"/>
      <c r="L342" s="80"/>
      <c r="M342" s="80"/>
      <c r="N342" s="80"/>
    </row>
    <row r="343" spans="3:14" hidden="1" x14ac:dyDescent="0.25">
      <c r="C343" s="80"/>
      <c r="D343" s="79"/>
      <c r="E343" s="80"/>
      <c r="F343" s="80"/>
      <c r="H343" s="80"/>
      <c r="I343" s="80"/>
      <c r="J343" s="80"/>
      <c r="K343" s="80"/>
      <c r="L343" s="80"/>
      <c r="M343" s="80"/>
      <c r="N343" s="80"/>
    </row>
    <row r="344" spans="3:14" hidden="1" x14ac:dyDescent="0.25">
      <c r="C344" s="80"/>
      <c r="D344" s="79"/>
      <c r="E344" s="80"/>
      <c r="F344" s="80"/>
      <c r="H344" s="80"/>
      <c r="I344" s="80"/>
      <c r="J344" s="80"/>
      <c r="K344" s="80"/>
      <c r="L344" s="80"/>
      <c r="M344" s="80"/>
      <c r="N344" s="80"/>
    </row>
    <row r="345" spans="3:14" hidden="1" x14ac:dyDescent="0.25">
      <c r="C345" s="80"/>
      <c r="D345" s="79"/>
      <c r="E345" s="80"/>
      <c r="F345" s="80"/>
      <c r="H345" s="80"/>
      <c r="I345" s="80"/>
      <c r="J345" s="80"/>
      <c r="K345" s="80"/>
      <c r="L345" s="80"/>
      <c r="M345" s="80"/>
      <c r="N345" s="80"/>
    </row>
    <row r="346" spans="3:14" hidden="1" x14ac:dyDescent="0.25">
      <c r="C346" s="80"/>
      <c r="D346" s="79"/>
      <c r="E346" s="80"/>
      <c r="F346" s="80"/>
      <c r="H346" s="80"/>
      <c r="I346" s="80"/>
      <c r="J346" s="80"/>
      <c r="K346" s="80"/>
      <c r="L346" s="80"/>
      <c r="M346" s="80"/>
      <c r="N346" s="80"/>
    </row>
    <row r="347" spans="3:14" hidden="1" x14ac:dyDescent="0.25">
      <c r="C347" s="80"/>
      <c r="D347" s="79"/>
      <c r="E347" s="80"/>
      <c r="F347" s="80"/>
      <c r="H347" s="80"/>
      <c r="I347" s="80"/>
      <c r="J347" s="80"/>
      <c r="K347" s="80"/>
      <c r="L347" s="80"/>
      <c r="M347" s="80"/>
      <c r="N347" s="80"/>
    </row>
    <row r="348" spans="3:14" hidden="1" x14ac:dyDescent="0.25">
      <c r="C348" s="80"/>
      <c r="D348" s="79"/>
      <c r="E348" s="80"/>
      <c r="F348" s="80"/>
      <c r="H348" s="80"/>
      <c r="I348" s="80"/>
      <c r="J348" s="80"/>
      <c r="K348" s="80"/>
      <c r="L348" s="80"/>
      <c r="M348" s="80"/>
      <c r="N348" s="80"/>
    </row>
    <row r="349" spans="3:14" hidden="1" x14ac:dyDescent="0.25">
      <c r="C349" s="80"/>
      <c r="D349" s="79"/>
      <c r="E349" s="80"/>
      <c r="F349" s="80"/>
      <c r="H349" s="80"/>
      <c r="I349" s="80"/>
      <c r="J349" s="80"/>
      <c r="K349" s="80"/>
      <c r="L349" s="80"/>
      <c r="M349" s="80"/>
      <c r="N349" s="80"/>
    </row>
    <row r="350" spans="3:14" hidden="1" x14ac:dyDescent="0.25">
      <c r="C350" s="80"/>
      <c r="D350" s="79"/>
      <c r="E350" s="80"/>
      <c r="F350" s="80"/>
      <c r="H350" s="80"/>
      <c r="I350" s="80"/>
      <c r="J350" s="80"/>
      <c r="K350" s="80"/>
      <c r="L350" s="80"/>
      <c r="M350" s="80"/>
      <c r="N350" s="80"/>
    </row>
    <row r="351" spans="3:14" hidden="1" x14ac:dyDescent="0.25">
      <c r="C351" s="80"/>
      <c r="D351" s="79"/>
      <c r="E351" s="80"/>
      <c r="F351" s="80"/>
      <c r="H351" s="80"/>
      <c r="I351" s="80"/>
      <c r="J351" s="80"/>
      <c r="K351" s="80"/>
      <c r="L351" s="80"/>
      <c r="M351" s="80"/>
      <c r="N351" s="80"/>
    </row>
    <row r="352" spans="3:14" hidden="1" x14ac:dyDescent="0.25">
      <c r="C352" s="80"/>
      <c r="D352" s="79"/>
      <c r="E352" s="80"/>
      <c r="F352" s="80"/>
      <c r="H352" s="80"/>
      <c r="I352" s="80"/>
      <c r="J352" s="80"/>
      <c r="K352" s="80"/>
      <c r="L352" s="80"/>
      <c r="M352" s="80"/>
      <c r="N352" s="80"/>
    </row>
    <row r="353" spans="3:14" hidden="1" x14ac:dyDescent="0.25">
      <c r="C353" s="80"/>
      <c r="D353" s="79"/>
      <c r="E353" s="80"/>
      <c r="F353" s="80"/>
      <c r="H353" s="80"/>
      <c r="I353" s="80"/>
      <c r="J353" s="80"/>
      <c r="K353" s="80"/>
      <c r="L353" s="80"/>
      <c r="M353" s="80"/>
      <c r="N353" s="80"/>
    </row>
    <row r="354" spans="3:14" hidden="1" x14ac:dyDescent="0.25">
      <c r="C354" s="80"/>
      <c r="D354" s="79"/>
      <c r="E354" s="80"/>
      <c r="F354" s="80"/>
      <c r="H354" s="80"/>
      <c r="I354" s="80"/>
      <c r="J354" s="80"/>
      <c r="K354" s="80"/>
      <c r="L354" s="80"/>
      <c r="M354" s="80"/>
      <c r="N354" s="80"/>
    </row>
    <row r="355" spans="3:14" hidden="1" x14ac:dyDescent="0.25">
      <c r="C355" s="80"/>
      <c r="D355" s="79"/>
      <c r="E355" s="80"/>
      <c r="F355" s="80"/>
      <c r="H355" s="80"/>
      <c r="I355" s="80"/>
      <c r="J355" s="80"/>
      <c r="K355" s="80"/>
      <c r="L355" s="80"/>
      <c r="M355" s="80"/>
      <c r="N355" s="80"/>
    </row>
    <row r="356" spans="3:14" hidden="1" x14ac:dyDescent="0.25">
      <c r="C356" s="80"/>
      <c r="D356" s="79"/>
      <c r="E356" s="80"/>
      <c r="F356" s="80"/>
      <c r="H356" s="80"/>
      <c r="I356" s="80"/>
      <c r="J356" s="80"/>
      <c r="K356" s="80"/>
      <c r="L356" s="80"/>
      <c r="M356" s="80"/>
      <c r="N356" s="80"/>
    </row>
    <row r="357" spans="3:14" hidden="1" x14ac:dyDescent="0.25">
      <c r="C357" s="80"/>
      <c r="D357" s="79"/>
      <c r="E357" s="80"/>
      <c r="F357" s="80"/>
      <c r="H357" s="80"/>
      <c r="I357" s="80"/>
      <c r="J357" s="80"/>
      <c r="K357" s="80"/>
      <c r="L357" s="80"/>
      <c r="M357" s="80"/>
      <c r="N357" s="80"/>
    </row>
    <row r="358" spans="3:14" hidden="1" x14ac:dyDescent="0.25">
      <c r="C358" s="80"/>
      <c r="D358" s="79"/>
      <c r="E358" s="80"/>
      <c r="F358" s="80"/>
      <c r="H358" s="80"/>
      <c r="I358" s="80"/>
      <c r="J358" s="80"/>
      <c r="K358" s="80"/>
      <c r="L358" s="80"/>
      <c r="M358" s="80"/>
      <c r="N358" s="80"/>
    </row>
    <row r="359" spans="3:14" hidden="1" x14ac:dyDescent="0.25">
      <c r="C359" s="80"/>
      <c r="D359" s="79"/>
      <c r="E359" s="80"/>
      <c r="F359" s="80"/>
      <c r="H359" s="80"/>
      <c r="I359" s="80"/>
      <c r="J359" s="80"/>
      <c r="K359" s="80"/>
      <c r="L359" s="80"/>
      <c r="M359" s="80"/>
      <c r="N359" s="80"/>
    </row>
    <row r="360" spans="3:14" hidden="1" x14ac:dyDescent="0.25">
      <c r="C360" s="80"/>
      <c r="D360" s="79"/>
      <c r="E360" s="80"/>
      <c r="F360" s="80"/>
      <c r="H360" s="80"/>
      <c r="I360" s="80"/>
      <c r="J360" s="80"/>
      <c r="K360" s="80"/>
      <c r="L360" s="80"/>
      <c r="M360" s="80"/>
      <c r="N360" s="80"/>
    </row>
    <row r="361" spans="3:14" hidden="1" x14ac:dyDescent="0.25">
      <c r="C361" s="80"/>
      <c r="D361" s="79"/>
      <c r="E361" s="80"/>
      <c r="F361" s="80"/>
      <c r="H361" s="80"/>
      <c r="I361" s="80"/>
      <c r="J361" s="80"/>
      <c r="K361" s="80"/>
      <c r="L361" s="80"/>
      <c r="M361" s="80"/>
      <c r="N361" s="80"/>
    </row>
    <row r="362" spans="3:14" hidden="1" x14ac:dyDescent="0.25">
      <c r="C362" s="80"/>
      <c r="D362" s="79"/>
      <c r="E362" s="80"/>
      <c r="F362" s="80"/>
      <c r="H362" s="80"/>
      <c r="I362" s="80"/>
      <c r="J362" s="80"/>
      <c r="K362" s="80"/>
      <c r="L362" s="80"/>
      <c r="M362" s="80"/>
      <c r="N362" s="80"/>
    </row>
    <row r="363" spans="3:14" hidden="1" x14ac:dyDescent="0.25">
      <c r="C363" s="80"/>
      <c r="D363" s="79"/>
      <c r="E363" s="80"/>
      <c r="F363" s="80"/>
      <c r="H363" s="80"/>
      <c r="I363" s="80"/>
      <c r="J363" s="80"/>
      <c r="K363" s="80"/>
      <c r="L363" s="80"/>
      <c r="M363" s="80"/>
      <c r="N363" s="80"/>
    </row>
    <row r="364" spans="3:14" hidden="1" x14ac:dyDescent="0.25">
      <c r="C364" s="80"/>
      <c r="D364" s="79"/>
      <c r="E364" s="80"/>
      <c r="F364" s="80"/>
      <c r="H364" s="80"/>
      <c r="I364" s="80"/>
      <c r="J364" s="80"/>
      <c r="K364" s="80"/>
      <c r="L364" s="80"/>
      <c r="M364" s="80"/>
      <c r="N364" s="80"/>
    </row>
    <row r="365" spans="3:14" hidden="1" x14ac:dyDescent="0.25">
      <c r="C365" s="80"/>
      <c r="D365" s="79"/>
      <c r="E365" s="80"/>
      <c r="F365" s="80"/>
      <c r="H365" s="80"/>
      <c r="I365" s="80"/>
      <c r="J365" s="80"/>
      <c r="K365" s="80"/>
      <c r="L365" s="80"/>
      <c r="M365" s="80"/>
      <c r="N365" s="80"/>
    </row>
    <row r="366" spans="3:14" hidden="1" x14ac:dyDescent="0.25">
      <c r="C366" s="80"/>
      <c r="D366" s="79"/>
      <c r="E366" s="80"/>
      <c r="F366" s="80"/>
      <c r="H366" s="80"/>
      <c r="I366" s="80"/>
      <c r="J366" s="80"/>
      <c r="K366" s="80"/>
      <c r="L366" s="80"/>
      <c r="M366" s="80"/>
      <c r="N366" s="80"/>
    </row>
    <row r="367" spans="3:14" hidden="1" x14ac:dyDescent="0.25">
      <c r="C367" s="80"/>
      <c r="D367" s="79"/>
      <c r="E367" s="80"/>
      <c r="F367" s="80"/>
      <c r="H367" s="80"/>
      <c r="I367" s="80"/>
      <c r="J367" s="80"/>
      <c r="K367" s="80"/>
      <c r="L367" s="80"/>
      <c r="M367" s="80"/>
      <c r="N367" s="80"/>
    </row>
    <row r="368" spans="3:14" hidden="1" x14ac:dyDescent="0.25">
      <c r="C368" s="80"/>
      <c r="D368" s="79"/>
      <c r="E368" s="80"/>
      <c r="F368" s="80"/>
      <c r="H368" s="80"/>
      <c r="I368" s="80"/>
      <c r="J368" s="80"/>
      <c r="K368" s="80"/>
      <c r="L368" s="80"/>
      <c r="M368" s="80"/>
      <c r="N368" s="80"/>
    </row>
    <row r="369" spans="3:14" hidden="1" x14ac:dyDescent="0.25">
      <c r="C369" s="80"/>
      <c r="D369" s="79"/>
      <c r="E369" s="80"/>
      <c r="F369" s="80"/>
      <c r="H369" s="80"/>
      <c r="I369" s="80"/>
      <c r="J369" s="80"/>
      <c r="K369" s="80"/>
      <c r="L369" s="80"/>
      <c r="M369" s="80"/>
      <c r="N369" s="80"/>
    </row>
    <row r="370" spans="3:14" hidden="1" x14ac:dyDescent="0.25">
      <c r="C370" s="80"/>
      <c r="D370" s="79"/>
      <c r="E370" s="80"/>
      <c r="F370" s="80"/>
      <c r="H370" s="80"/>
      <c r="I370" s="80"/>
      <c r="J370" s="80"/>
      <c r="K370" s="80"/>
      <c r="L370" s="80"/>
      <c r="M370" s="80"/>
      <c r="N370" s="80"/>
    </row>
    <row r="371" spans="3:14" hidden="1" x14ac:dyDescent="0.25">
      <c r="C371" s="80"/>
      <c r="D371" s="79"/>
      <c r="E371" s="80"/>
      <c r="F371" s="80"/>
      <c r="H371" s="80"/>
      <c r="I371" s="80"/>
      <c r="J371" s="80"/>
      <c r="K371" s="80"/>
      <c r="L371" s="80"/>
      <c r="M371" s="80"/>
      <c r="N371" s="80"/>
    </row>
    <row r="372" spans="3:14" hidden="1" x14ac:dyDescent="0.25">
      <c r="C372" s="80"/>
      <c r="D372" s="79"/>
      <c r="E372" s="80"/>
      <c r="F372" s="80"/>
      <c r="H372" s="80"/>
      <c r="I372" s="80"/>
      <c r="J372" s="80"/>
      <c r="K372" s="80"/>
      <c r="L372" s="80"/>
      <c r="M372" s="80"/>
      <c r="N372" s="80"/>
    </row>
    <row r="373" spans="3:14" hidden="1" x14ac:dyDescent="0.25">
      <c r="C373" s="80"/>
      <c r="D373" s="79"/>
      <c r="E373" s="80"/>
      <c r="F373" s="80"/>
      <c r="H373" s="80"/>
      <c r="I373" s="80"/>
      <c r="J373" s="80"/>
      <c r="K373" s="80"/>
      <c r="L373" s="80"/>
      <c r="M373" s="80"/>
      <c r="N373" s="80"/>
    </row>
    <row r="374" spans="3:14" hidden="1" x14ac:dyDescent="0.25">
      <c r="C374" s="80"/>
      <c r="D374" s="79"/>
      <c r="E374" s="80"/>
      <c r="F374" s="80"/>
      <c r="H374" s="80"/>
      <c r="I374" s="80"/>
      <c r="J374" s="80"/>
      <c r="K374" s="80"/>
      <c r="L374" s="80"/>
      <c r="M374" s="80"/>
      <c r="N374" s="80"/>
    </row>
    <row r="375" spans="3:14" hidden="1" x14ac:dyDescent="0.25">
      <c r="C375" s="80"/>
      <c r="D375" s="79"/>
      <c r="E375" s="80"/>
      <c r="F375" s="80"/>
      <c r="H375" s="80"/>
      <c r="I375" s="80"/>
      <c r="J375" s="80"/>
      <c r="K375" s="80"/>
      <c r="L375" s="80"/>
      <c r="M375" s="80"/>
      <c r="N375" s="80"/>
    </row>
    <row r="376" spans="3:14" hidden="1" x14ac:dyDescent="0.25">
      <c r="C376" s="80"/>
      <c r="D376" s="79"/>
      <c r="E376" s="80"/>
      <c r="F376" s="80"/>
      <c r="H376" s="80"/>
      <c r="I376" s="80"/>
      <c r="J376" s="80"/>
      <c r="K376" s="80"/>
      <c r="L376" s="80"/>
      <c r="M376" s="80"/>
      <c r="N376" s="80"/>
    </row>
    <row r="377" spans="3:14" hidden="1" x14ac:dyDescent="0.25">
      <c r="C377" s="80"/>
      <c r="D377" s="79"/>
      <c r="E377" s="80"/>
      <c r="F377" s="80"/>
      <c r="H377" s="80"/>
      <c r="I377" s="80"/>
      <c r="J377" s="80"/>
      <c r="K377" s="80"/>
      <c r="L377" s="80"/>
      <c r="M377" s="80"/>
      <c r="N377" s="80"/>
    </row>
    <row r="378" spans="3:14" hidden="1" x14ac:dyDescent="0.25">
      <c r="C378" s="80"/>
      <c r="D378" s="79"/>
      <c r="E378" s="80"/>
      <c r="F378" s="80"/>
      <c r="H378" s="80"/>
      <c r="I378" s="80"/>
      <c r="J378" s="80"/>
      <c r="K378" s="80"/>
      <c r="L378" s="80"/>
      <c r="M378" s="80"/>
      <c r="N378" s="80"/>
    </row>
    <row r="379" spans="3:14" hidden="1" x14ac:dyDescent="0.25">
      <c r="C379" s="80"/>
      <c r="D379" s="79"/>
      <c r="E379" s="80"/>
      <c r="F379" s="80"/>
      <c r="H379" s="80"/>
      <c r="I379" s="80"/>
      <c r="J379" s="80"/>
      <c r="K379" s="80"/>
      <c r="L379" s="80"/>
      <c r="M379" s="80"/>
      <c r="N379" s="80"/>
    </row>
    <row r="380" spans="3:14" hidden="1" x14ac:dyDescent="0.25">
      <c r="C380" s="80"/>
      <c r="D380" s="79"/>
      <c r="E380" s="80"/>
      <c r="F380" s="80"/>
      <c r="H380" s="80"/>
      <c r="I380" s="80"/>
      <c r="J380" s="80"/>
      <c r="K380" s="80"/>
      <c r="L380" s="80"/>
      <c r="M380" s="80"/>
      <c r="N380" s="80"/>
    </row>
    <row r="381" spans="3:14" hidden="1" x14ac:dyDescent="0.25">
      <c r="C381" s="80"/>
      <c r="D381" s="79"/>
      <c r="E381" s="80"/>
      <c r="F381" s="80"/>
      <c r="H381" s="80"/>
      <c r="I381" s="80"/>
      <c r="J381" s="80"/>
      <c r="K381" s="80"/>
      <c r="L381" s="80"/>
      <c r="M381" s="80"/>
      <c r="N381" s="80"/>
    </row>
    <row r="382" spans="3:14" hidden="1" x14ac:dyDescent="0.25">
      <c r="C382" s="80"/>
      <c r="D382" s="79"/>
      <c r="E382" s="80"/>
      <c r="F382" s="80"/>
      <c r="H382" s="80"/>
      <c r="I382" s="80"/>
      <c r="J382" s="80"/>
      <c r="K382" s="80"/>
      <c r="L382" s="80"/>
      <c r="M382" s="80"/>
      <c r="N382" s="80"/>
    </row>
    <row r="383" spans="3:14" hidden="1" x14ac:dyDescent="0.25">
      <c r="C383" s="80"/>
      <c r="D383" s="79"/>
      <c r="E383" s="80"/>
      <c r="F383" s="80"/>
      <c r="H383" s="80"/>
      <c r="I383" s="80"/>
      <c r="J383" s="80"/>
      <c r="K383" s="80"/>
      <c r="L383" s="80"/>
      <c r="M383" s="80"/>
      <c r="N383" s="80"/>
    </row>
    <row r="384" spans="3:14" hidden="1" x14ac:dyDescent="0.25">
      <c r="C384" s="80"/>
      <c r="D384" s="79"/>
      <c r="E384" s="80"/>
      <c r="F384" s="80"/>
      <c r="H384" s="80"/>
      <c r="I384" s="80"/>
      <c r="J384" s="80"/>
      <c r="K384" s="80"/>
      <c r="L384" s="80"/>
      <c r="M384" s="80"/>
      <c r="N384" s="80"/>
    </row>
    <row r="385" spans="3:14" hidden="1" x14ac:dyDescent="0.25">
      <c r="C385" s="80"/>
      <c r="D385" s="79"/>
      <c r="E385" s="80"/>
      <c r="F385" s="80"/>
      <c r="H385" s="80"/>
      <c r="I385" s="80"/>
      <c r="J385" s="80"/>
      <c r="K385" s="80"/>
      <c r="L385" s="80"/>
      <c r="M385" s="80"/>
      <c r="N385" s="80"/>
    </row>
    <row r="386" spans="3:14" hidden="1" x14ac:dyDescent="0.25">
      <c r="C386" s="80"/>
      <c r="D386" s="79"/>
      <c r="E386" s="80"/>
      <c r="F386" s="80"/>
      <c r="H386" s="80"/>
      <c r="I386" s="80"/>
      <c r="J386" s="80"/>
      <c r="K386" s="80"/>
      <c r="L386" s="80"/>
      <c r="M386" s="80"/>
      <c r="N386" s="80"/>
    </row>
    <row r="387" spans="3:14" hidden="1" x14ac:dyDescent="0.25">
      <c r="C387" s="80"/>
      <c r="D387" s="79"/>
      <c r="E387" s="80"/>
      <c r="F387" s="80"/>
      <c r="H387" s="80"/>
      <c r="I387" s="80"/>
      <c r="J387" s="80"/>
      <c r="K387" s="80"/>
      <c r="L387" s="80"/>
      <c r="M387" s="80"/>
      <c r="N387" s="80"/>
    </row>
    <row r="388" spans="3:14" hidden="1" x14ac:dyDescent="0.25">
      <c r="C388" s="80"/>
      <c r="D388" s="79"/>
      <c r="E388" s="80"/>
      <c r="F388" s="80"/>
      <c r="H388" s="80"/>
      <c r="I388" s="80"/>
      <c r="J388" s="80"/>
      <c r="K388" s="80"/>
      <c r="L388" s="80"/>
      <c r="M388" s="80"/>
      <c r="N388" s="80"/>
    </row>
    <row r="389" spans="3:14" hidden="1" x14ac:dyDescent="0.25">
      <c r="C389" s="80"/>
      <c r="D389" s="79"/>
      <c r="E389" s="80"/>
      <c r="F389" s="80"/>
      <c r="H389" s="80"/>
      <c r="I389" s="80"/>
      <c r="J389" s="80"/>
      <c r="K389" s="80"/>
      <c r="L389" s="80"/>
      <c r="M389" s="80"/>
      <c r="N389" s="80"/>
    </row>
    <row r="390" spans="3:14" hidden="1" x14ac:dyDescent="0.25">
      <c r="C390" s="80"/>
      <c r="D390" s="79"/>
      <c r="E390" s="80"/>
      <c r="F390" s="80"/>
      <c r="H390" s="80"/>
      <c r="I390" s="80"/>
      <c r="J390" s="80"/>
      <c r="K390" s="80"/>
      <c r="L390" s="80"/>
      <c r="M390" s="80"/>
      <c r="N390" s="80"/>
    </row>
    <row r="391" spans="3:14" hidden="1" x14ac:dyDescent="0.25">
      <c r="C391" s="80"/>
      <c r="D391" s="79"/>
      <c r="E391" s="80"/>
      <c r="F391" s="80"/>
      <c r="H391" s="80"/>
      <c r="I391" s="80"/>
      <c r="J391" s="80"/>
      <c r="K391" s="80"/>
      <c r="L391" s="80"/>
      <c r="M391" s="80"/>
      <c r="N391" s="80"/>
    </row>
    <row r="392" spans="3:14" hidden="1" x14ac:dyDescent="0.25">
      <c r="C392" s="80"/>
      <c r="D392" s="79"/>
      <c r="E392" s="80"/>
      <c r="F392" s="80"/>
      <c r="H392" s="80"/>
      <c r="I392" s="80"/>
      <c r="J392" s="80"/>
      <c r="K392" s="80"/>
      <c r="L392" s="80"/>
      <c r="M392" s="80"/>
      <c r="N392" s="80"/>
    </row>
    <row r="393" spans="3:14" hidden="1" x14ac:dyDescent="0.25">
      <c r="C393" s="80"/>
      <c r="D393" s="79"/>
      <c r="E393" s="80"/>
      <c r="F393" s="80"/>
      <c r="H393" s="80"/>
      <c r="I393" s="80"/>
      <c r="J393" s="80"/>
      <c r="K393" s="80"/>
      <c r="L393" s="80"/>
      <c r="M393" s="80"/>
      <c r="N393" s="80"/>
    </row>
    <row r="394" spans="3:14" hidden="1" x14ac:dyDescent="0.25">
      <c r="C394" s="80"/>
      <c r="D394" s="79"/>
      <c r="E394" s="80"/>
      <c r="F394" s="80"/>
      <c r="H394" s="80"/>
      <c r="I394" s="80"/>
      <c r="J394" s="80"/>
      <c r="K394" s="80"/>
      <c r="L394" s="80"/>
      <c r="M394" s="80"/>
      <c r="N394" s="80"/>
    </row>
    <row r="395" spans="3:14" hidden="1" x14ac:dyDescent="0.25">
      <c r="C395" s="80"/>
      <c r="D395" s="79"/>
      <c r="E395" s="80"/>
      <c r="F395" s="80"/>
      <c r="H395" s="80"/>
      <c r="I395" s="80"/>
      <c r="J395" s="80"/>
      <c r="K395" s="80"/>
      <c r="L395" s="80"/>
      <c r="M395" s="80"/>
      <c r="N395" s="80"/>
    </row>
    <row r="396" spans="3:14" hidden="1" x14ac:dyDescent="0.25">
      <c r="C396" s="80"/>
      <c r="D396" s="79"/>
      <c r="E396" s="80"/>
      <c r="F396" s="80"/>
      <c r="H396" s="80"/>
      <c r="I396" s="80"/>
      <c r="J396" s="80"/>
      <c r="K396" s="80"/>
      <c r="L396" s="80"/>
      <c r="M396" s="80"/>
      <c r="N396" s="80"/>
    </row>
    <row r="397" spans="3:14" hidden="1" x14ac:dyDescent="0.25">
      <c r="C397" s="80"/>
      <c r="D397" s="79"/>
      <c r="E397" s="80"/>
      <c r="F397" s="80"/>
      <c r="H397" s="80"/>
      <c r="I397" s="80"/>
      <c r="J397" s="80"/>
      <c r="K397" s="80"/>
      <c r="L397" s="80"/>
      <c r="M397" s="80"/>
      <c r="N397" s="80"/>
    </row>
    <row r="398" spans="3:14" hidden="1" x14ac:dyDescent="0.25">
      <c r="C398" s="80"/>
      <c r="D398" s="79"/>
      <c r="E398" s="80"/>
      <c r="F398" s="80"/>
      <c r="H398" s="80"/>
      <c r="I398" s="80"/>
      <c r="J398" s="80"/>
      <c r="K398" s="80"/>
      <c r="L398" s="80"/>
      <c r="M398" s="80"/>
      <c r="N398" s="80"/>
    </row>
    <row r="399" spans="3:14" hidden="1" x14ac:dyDescent="0.25">
      <c r="C399" s="80"/>
      <c r="D399" s="79"/>
      <c r="E399" s="80"/>
      <c r="F399" s="80"/>
      <c r="H399" s="80"/>
      <c r="I399" s="80"/>
      <c r="J399" s="80"/>
      <c r="K399" s="80"/>
      <c r="L399" s="80"/>
      <c r="M399" s="80"/>
      <c r="N399" s="80"/>
    </row>
    <row r="400" spans="3:14" hidden="1" x14ac:dyDescent="0.25">
      <c r="C400" s="80"/>
      <c r="D400" s="79"/>
      <c r="E400" s="80"/>
      <c r="F400" s="80"/>
      <c r="H400" s="80"/>
      <c r="I400" s="80"/>
      <c r="J400" s="80"/>
      <c r="K400" s="80"/>
      <c r="L400" s="80"/>
      <c r="M400" s="80"/>
      <c r="N400" s="80"/>
    </row>
    <row r="401" spans="3:14" hidden="1" x14ac:dyDescent="0.25">
      <c r="C401" s="80"/>
      <c r="D401" s="79"/>
      <c r="E401" s="80"/>
      <c r="F401" s="80"/>
      <c r="H401" s="80"/>
      <c r="I401" s="80"/>
      <c r="J401" s="80"/>
      <c r="K401" s="80"/>
      <c r="L401" s="80"/>
      <c r="M401" s="80"/>
      <c r="N401" s="80"/>
    </row>
    <row r="402" spans="3:14" hidden="1" x14ac:dyDescent="0.25">
      <c r="C402" s="80"/>
      <c r="D402" s="79"/>
      <c r="E402" s="80"/>
      <c r="F402" s="80"/>
      <c r="H402" s="80"/>
      <c r="I402" s="80"/>
      <c r="J402" s="80"/>
      <c r="K402" s="80"/>
      <c r="L402" s="80"/>
      <c r="M402" s="80"/>
      <c r="N402" s="80"/>
    </row>
    <row r="403" spans="3:14" hidden="1" x14ac:dyDescent="0.25">
      <c r="C403" s="80"/>
      <c r="D403" s="79"/>
      <c r="E403" s="80"/>
      <c r="F403" s="80"/>
      <c r="H403" s="80"/>
      <c r="I403" s="80"/>
      <c r="J403" s="80"/>
      <c r="K403" s="80"/>
      <c r="L403" s="80"/>
      <c r="M403" s="80"/>
      <c r="N403" s="80"/>
    </row>
    <row r="404" spans="3:14" hidden="1" x14ac:dyDescent="0.25">
      <c r="C404" s="80"/>
      <c r="D404" s="79"/>
      <c r="E404" s="80"/>
      <c r="F404" s="80"/>
      <c r="H404" s="80"/>
      <c r="I404" s="80"/>
      <c r="J404" s="80"/>
      <c r="K404" s="80"/>
      <c r="L404" s="80"/>
      <c r="M404" s="80"/>
      <c r="N404" s="80"/>
    </row>
    <row r="405" spans="3:14" hidden="1" x14ac:dyDescent="0.25">
      <c r="C405" s="80"/>
      <c r="D405" s="79"/>
      <c r="E405" s="80"/>
      <c r="F405" s="80"/>
      <c r="H405" s="80"/>
      <c r="I405" s="80"/>
      <c r="J405" s="80"/>
      <c r="K405" s="80"/>
      <c r="L405" s="80"/>
      <c r="M405" s="80"/>
      <c r="N405" s="80"/>
    </row>
    <row r="406" spans="3:14" hidden="1" x14ac:dyDescent="0.25">
      <c r="C406" s="80"/>
      <c r="D406" s="79"/>
      <c r="E406" s="80"/>
      <c r="F406" s="80"/>
      <c r="H406" s="80"/>
      <c r="I406" s="80"/>
      <c r="J406" s="80"/>
      <c r="K406" s="80"/>
      <c r="L406" s="80"/>
      <c r="M406" s="80"/>
      <c r="N406" s="80"/>
    </row>
    <row r="407" spans="3:14" hidden="1" x14ac:dyDescent="0.25">
      <c r="C407" s="80"/>
      <c r="D407" s="79"/>
      <c r="E407" s="80"/>
      <c r="F407" s="80"/>
      <c r="H407" s="80"/>
      <c r="I407" s="80"/>
      <c r="J407" s="80"/>
      <c r="K407" s="80"/>
      <c r="L407" s="80"/>
      <c r="M407" s="80"/>
      <c r="N407" s="80"/>
    </row>
    <row r="408" spans="3:14" hidden="1" x14ac:dyDescent="0.25">
      <c r="C408" s="80"/>
      <c r="D408" s="79"/>
      <c r="E408" s="80"/>
      <c r="F408" s="80"/>
      <c r="H408" s="80"/>
      <c r="I408" s="80"/>
      <c r="J408" s="80"/>
      <c r="K408" s="80"/>
      <c r="L408" s="80"/>
      <c r="M408" s="80"/>
      <c r="N408" s="80"/>
    </row>
    <row r="409" spans="3:14" hidden="1" x14ac:dyDescent="0.25">
      <c r="C409" s="80"/>
      <c r="D409" s="79"/>
      <c r="E409" s="80"/>
      <c r="F409" s="80"/>
      <c r="H409" s="80"/>
      <c r="I409" s="80"/>
      <c r="J409" s="80"/>
      <c r="K409" s="80"/>
      <c r="L409" s="80"/>
      <c r="M409" s="80"/>
      <c r="N409" s="80"/>
    </row>
    <row r="410" spans="3:14" hidden="1" x14ac:dyDescent="0.25">
      <c r="C410" s="80"/>
      <c r="D410" s="79"/>
      <c r="E410" s="80"/>
      <c r="F410" s="80"/>
      <c r="H410" s="80"/>
      <c r="I410" s="80"/>
      <c r="J410" s="80"/>
      <c r="K410" s="80"/>
      <c r="L410" s="80"/>
      <c r="M410" s="80"/>
      <c r="N410" s="80"/>
    </row>
    <row r="411" spans="3:14" hidden="1" x14ac:dyDescent="0.25">
      <c r="C411" s="80"/>
      <c r="D411" s="79"/>
      <c r="E411" s="80"/>
      <c r="F411" s="80"/>
      <c r="H411" s="80"/>
      <c r="I411" s="80"/>
      <c r="J411" s="80"/>
      <c r="K411" s="80"/>
      <c r="L411" s="80"/>
      <c r="M411" s="80"/>
      <c r="N411" s="80"/>
    </row>
    <row r="412" spans="3:14" hidden="1" x14ac:dyDescent="0.25">
      <c r="C412" s="80"/>
      <c r="D412" s="79"/>
      <c r="E412" s="80"/>
      <c r="F412" s="80"/>
      <c r="H412" s="80"/>
      <c r="I412" s="80"/>
      <c r="J412" s="80"/>
      <c r="K412" s="80"/>
      <c r="L412" s="80"/>
      <c r="M412" s="80"/>
      <c r="N412" s="80"/>
    </row>
    <row r="413" spans="3:14" hidden="1" x14ac:dyDescent="0.25">
      <c r="C413" s="80"/>
      <c r="D413" s="79"/>
      <c r="E413" s="80"/>
      <c r="F413" s="80"/>
      <c r="H413" s="80"/>
      <c r="I413" s="80"/>
      <c r="J413" s="80"/>
      <c r="K413" s="80"/>
      <c r="L413" s="80"/>
      <c r="M413" s="80"/>
      <c r="N413" s="80"/>
    </row>
    <row r="414" spans="3:14" hidden="1" x14ac:dyDescent="0.25">
      <c r="C414" s="80"/>
      <c r="D414" s="79"/>
      <c r="E414" s="80"/>
      <c r="F414" s="80"/>
      <c r="H414" s="80"/>
      <c r="I414" s="80"/>
      <c r="J414" s="80"/>
      <c r="K414" s="80"/>
      <c r="L414" s="80"/>
      <c r="M414" s="80"/>
      <c r="N414" s="80"/>
    </row>
    <row r="415" spans="3:14" hidden="1" x14ac:dyDescent="0.25">
      <c r="C415" s="80"/>
      <c r="D415" s="79"/>
      <c r="E415" s="80"/>
      <c r="F415" s="80"/>
      <c r="H415" s="80"/>
      <c r="I415" s="80"/>
      <c r="J415" s="80"/>
      <c r="K415" s="80"/>
      <c r="L415" s="80"/>
      <c r="M415" s="80"/>
      <c r="N415" s="80"/>
    </row>
    <row r="416" spans="3:14" hidden="1" x14ac:dyDescent="0.25">
      <c r="C416" s="80"/>
      <c r="D416" s="79"/>
      <c r="E416" s="80"/>
      <c r="F416" s="80"/>
      <c r="H416" s="80"/>
      <c r="I416" s="80"/>
      <c r="J416" s="80"/>
      <c r="K416" s="80"/>
      <c r="L416" s="80"/>
      <c r="M416" s="80"/>
      <c r="N416" s="80"/>
    </row>
    <row r="417" spans="3:14" hidden="1" x14ac:dyDescent="0.25">
      <c r="C417" s="80"/>
      <c r="D417" s="79"/>
      <c r="E417" s="80"/>
      <c r="F417" s="80"/>
      <c r="H417" s="80"/>
      <c r="I417" s="80"/>
      <c r="J417" s="80"/>
      <c r="K417" s="80"/>
      <c r="L417" s="80"/>
      <c r="M417" s="80"/>
      <c r="N417" s="80"/>
    </row>
    <row r="418" spans="3:14" hidden="1" x14ac:dyDescent="0.25">
      <c r="C418" s="80"/>
      <c r="D418" s="79"/>
      <c r="E418" s="80"/>
      <c r="F418" s="80"/>
      <c r="H418" s="80"/>
      <c r="I418" s="80"/>
      <c r="J418" s="80"/>
      <c r="K418" s="80"/>
      <c r="L418" s="80"/>
      <c r="M418" s="80"/>
      <c r="N418" s="80"/>
    </row>
    <row r="419" spans="3:14" hidden="1" x14ac:dyDescent="0.25">
      <c r="C419" s="80"/>
      <c r="D419" s="79"/>
      <c r="E419" s="80"/>
      <c r="F419" s="80"/>
      <c r="H419" s="80"/>
      <c r="I419" s="80"/>
      <c r="J419" s="80"/>
      <c r="K419" s="80"/>
      <c r="L419" s="80"/>
      <c r="M419" s="80"/>
      <c r="N419" s="80"/>
    </row>
    <row r="420" spans="3:14" hidden="1" x14ac:dyDescent="0.25">
      <c r="C420" s="80"/>
      <c r="D420" s="79"/>
      <c r="E420" s="80"/>
      <c r="F420" s="80"/>
      <c r="H420" s="80"/>
      <c r="I420" s="80"/>
      <c r="J420" s="80"/>
      <c r="K420" s="80"/>
      <c r="L420" s="80"/>
      <c r="M420" s="80"/>
      <c r="N420" s="80"/>
    </row>
    <row r="421" spans="3:14" hidden="1" x14ac:dyDescent="0.25">
      <c r="C421" s="80"/>
      <c r="D421" s="79"/>
      <c r="E421" s="80"/>
      <c r="F421" s="80"/>
      <c r="H421" s="80"/>
      <c r="I421" s="80"/>
      <c r="J421" s="80"/>
      <c r="K421" s="80"/>
      <c r="L421" s="80"/>
      <c r="M421" s="80"/>
      <c r="N421" s="80"/>
    </row>
    <row r="422" spans="3:14" hidden="1" x14ac:dyDescent="0.25">
      <c r="C422" s="80"/>
      <c r="D422" s="79"/>
      <c r="E422" s="80"/>
      <c r="F422" s="80"/>
      <c r="H422" s="80"/>
      <c r="I422" s="80"/>
      <c r="J422" s="80"/>
      <c r="K422" s="80"/>
      <c r="L422" s="80"/>
      <c r="M422" s="80"/>
      <c r="N422" s="80"/>
    </row>
    <row r="423" spans="3:14" hidden="1" x14ac:dyDescent="0.25">
      <c r="C423" s="80"/>
      <c r="D423" s="79"/>
      <c r="E423" s="80"/>
      <c r="F423" s="80"/>
      <c r="H423" s="80"/>
      <c r="I423" s="80"/>
      <c r="J423" s="80"/>
      <c r="K423" s="80"/>
      <c r="L423" s="80"/>
      <c r="M423" s="80"/>
      <c r="N423" s="80"/>
    </row>
    <row r="424" spans="3:14" hidden="1" x14ac:dyDescent="0.25">
      <c r="C424" s="80"/>
      <c r="D424" s="79"/>
      <c r="E424" s="80"/>
      <c r="F424" s="80"/>
      <c r="H424" s="80"/>
      <c r="I424" s="80"/>
      <c r="J424" s="80"/>
      <c r="K424" s="80"/>
      <c r="L424" s="80"/>
      <c r="M424" s="80"/>
      <c r="N424" s="80"/>
    </row>
    <row r="425" spans="3:14" hidden="1" x14ac:dyDescent="0.25">
      <c r="C425" s="80"/>
      <c r="D425" s="79"/>
      <c r="E425" s="80"/>
      <c r="F425" s="80"/>
      <c r="H425" s="80"/>
      <c r="I425" s="80"/>
      <c r="J425" s="80"/>
      <c r="K425" s="80"/>
      <c r="L425" s="80"/>
      <c r="M425" s="80"/>
      <c r="N425" s="80"/>
    </row>
    <row r="426" spans="3:14" hidden="1" x14ac:dyDescent="0.25">
      <c r="C426" s="80"/>
      <c r="D426" s="79"/>
      <c r="E426" s="80"/>
      <c r="F426" s="80"/>
      <c r="H426" s="80"/>
      <c r="I426" s="80"/>
      <c r="J426" s="80"/>
      <c r="K426" s="80"/>
      <c r="L426" s="80"/>
      <c r="M426" s="80"/>
      <c r="N426" s="80"/>
    </row>
    <row r="427" spans="3:14" hidden="1" x14ac:dyDescent="0.25">
      <c r="C427" s="80"/>
      <c r="D427" s="79"/>
      <c r="E427" s="80"/>
      <c r="F427" s="80"/>
      <c r="H427" s="80"/>
      <c r="I427" s="80"/>
      <c r="J427" s="80"/>
      <c r="K427" s="80"/>
      <c r="L427" s="80"/>
      <c r="M427" s="80"/>
      <c r="N427" s="80"/>
    </row>
    <row r="428" spans="3:14" hidden="1" x14ac:dyDescent="0.25">
      <c r="C428" s="80"/>
      <c r="D428" s="79"/>
      <c r="E428" s="80"/>
      <c r="F428" s="80"/>
      <c r="H428" s="80"/>
      <c r="I428" s="80"/>
      <c r="J428" s="80"/>
      <c r="K428" s="80"/>
      <c r="L428" s="80"/>
      <c r="M428" s="80"/>
      <c r="N428" s="80"/>
    </row>
    <row r="429" spans="3:14" hidden="1" x14ac:dyDescent="0.25">
      <c r="C429" s="80"/>
      <c r="D429" s="79"/>
      <c r="E429" s="80"/>
      <c r="F429" s="80"/>
      <c r="H429" s="80"/>
      <c r="I429" s="80"/>
      <c r="J429" s="80"/>
      <c r="K429" s="80"/>
      <c r="L429" s="80"/>
      <c r="M429" s="80"/>
      <c r="N429" s="80"/>
    </row>
    <row r="430" spans="3:14" hidden="1" x14ac:dyDescent="0.25">
      <c r="C430" s="80"/>
      <c r="D430" s="79"/>
      <c r="E430" s="80"/>
      <c r="F430" s="80"/>
      <c r="H430" s="80"/>
      <c r="I430" s="80"/>
      <c r="J430" s="80"/>
      <c r="K430" s="80"/>
      <c r="L430" s="80"/>
      <c r="M430" s="80"/>
      <c r="N430" s="80"/>
    </row>
    <row r="431" spans="3:14" hidden="1" x14ac:dyDescent="0.25">
      <c r="C431" s="80"/>
      <c r="D431" s="79"/>
      <c r="E431" s="80"/>
      <c r="F431" s="80"/>
      <c r="H431" s="80"/>
      <c r="I431" s="80"/>
      <c r="J431" s="80"/>
      <c r="K431" s="80"/>
      <c r="L431" s="80"/>
      <c r="M431" s="80"/>
      <c r="N431" s="80"/>
    </row>
    <row r="432" spans="3:14" hidden="1" x14ac:dyDescent="0.25">
      <c r="C432" s="80"/>
      <c r="D432" s="79"/>
      <c r="E432" s="80"/>
      <c r="F432" s="80"/>
      <c r="H432" s="80"/>
      <c r="I432" s="80"/>
      <c r="J432" s="80"/>
      <c r="K432" s="80"/>
      <c r="L432" s="80"/>
      <c r="M432" s="80"/>
      <c r="N432" s="80"/>
    </row>
    <row r="433" spans="3:14" hidden="1" x14ac:dyDescent="0.25">
      <c r="C433" s="80"/>
      <c r="D433" s="79"/>
      <c r="E433" s="80"/>
      <c r="F433" s="80"/>
      <c r="H433" s="80"/>
      <c r="I433" s="80"/>
      <c r="J433" s="80"/>
      <c r="K433" s="80"/>
      <c r="L433" s="80"/>
      <c r="M433" s="80"/>
      <c r="N433" s="80"/>
    </row>
    <row r="434" spans="3:14" hidden="1" x14ac:dyDescent="0.25">
      <c r="C434" s="80"/>
      <c r="D434" s="79"/>
      <c r="E434" s="80"/>
      <c r="F434" s="80"/>
      <c r="H434" s="80"/>
      <c r="I434" s="80"/>
      <c r="J434" s="80"/>
      <c r="K434" s="80"/>
      <c r="L434" s="80"/>
      <c r="M434" s="80"/>
      <c r="N434" s="80"/>
    </row>
    <row r="435" spans="3:14" hidden="1" x14ac:dyDescent="0.25">
      <c r="C435" s="80"/>
      <c r="D435" s="79"/>
      <c r="E435" s="80"/>
      <c r="F435" s="80"/>
      <c r="H435" s="80"/>
      <c r="I435" s="80"/>
      <c r="J435" s="80"/>
      <c r="K435" s="80"/>
      <c r="L435" s="80"/>
      <c r="M435" s="80"/>
      <c r="N435" s="80"/>
    </row>
    <row r="436" spans="3:14" hidden="1" x14ac:dyDescent="0.25">
      <c r="C436" s="80"/>
      <c r="D436" s="79"/>
      <c r="E436" s="80"/>
      <c r="F436" s="80"/>
      <c r="H436" s="80"/>
      <c r="I436" s="80"/>
      <c r="J436" s="80"/>
      <c r="K436" s="80"/>
      <c r="L436" s="80"/>
      <c r="M436" s="80"/>
      <c r="N436" s="80"/>
    </row>
    <row r="437" spans="3:14" hidden="1" x14ac:dyDescent="0.25">
      <c r="C437" s="80"/>
      <c r="D437" s="79"/>
      <c r="E437" s="80"/>
      <c r="F437" s="80"/>
      <c r="H437" s="80"/>
      <c r="I437" s="80"/>
      <c r="J437" s="80"/>
      <c r="K437" s="80"/>
      <c r="L437" s="80"/>
      <c r="M437" s="80"/>
      <c r="N437" s="80"/>
    </row>
    <row r="438" spans="3:14" hidden="1" x14ac:dyDescent="0.25">
      <c r="C438" s="80"/>
      <c r="D438" s="79"/>
      <c r="E438" s="80"/>
      <c r="F438" s="80"/>
      <c r="H438" s="80"/>
      <c r="I438" s="80"/>
      <c r="J438" s="80"/>
      <c r="K438" s="80"/>
      <c r="L438" s="80"/>
      <c r="M438" s="80"/>
      <c r="N438" s="80"/>
    </row>
    <row r="439" spans="3:14" hidden="1" x14ac:dyDescent="0.25">
      <c r="C439" s="80"/>
      <c r="D439" s="79"/>
      <c r="E439" s="80"/>
      <c r="F439" s="80"/>
      <c r="H439" s="80"/>
      <c r="I439" s="80"/>
      <c r="J439" s="80"/>
      <c r="K439" s="80"/>
      <c r="L439" s="80"/>
      <c r="M439" s="80"/>
      <c r="N439" s="80"/>
    </row>
    <row r="440" spans="3:14" hidden="1" x14ac:dyDescent="0.25">
      <c r="C440" s="80"/>
      <c r="D440" s="79"/>
      <c r="E440" s="80"/>
      <c r="F440" s="80"/>
      <c r="H440" s="80"/>
      <c r="I440" s="80"/>
      <c r="J440" s="80"/>
      <c r="K440" s="80"/>
      <c r="L440" s="80"/>
      <c r="M440" s="80"/>
      <c r="N440" s="80"/>
    </row>
    <row r="441" spans="3:14" hidden="1" x14ac:dyDescent="0.25">
      <c r="C441" s="80"/>
      <c r="D441" s="79"/>
      <c r="E441" s="80"/>
      <c r="F441" s="80"/>
      <c r="H441" s="80"/>
      <c r="I441" s="80"/>
      <c r="J441" s="80"/>
      <c r="K441" s="80"/>
      <c r="L441" s="80"/>
      <c r="M441" s="80"/>
      <c r="N441" s="80"/>
    </row>
    <row r="442" spans="3:14" hidden="1" x14ac:dyDescent="0.25">
      <c r="C442" s="80"/>
      <c r="D442" s="79"/>
      <c r="E442" s="80"/>
      <c r="F442" s="80"/>
      <c r="H442" s="80"/>
      <c r="I442" s="80"/>
      <c r="J442" s="80"/>
      <c r="K442" s="80"/>
      <c r="L442" s="80"/>
      <c r="M442" s="80"/>
      <c r="N442" s="80"/>
    </row>
    <row r="443" spans="3:14" hidden="1" x14ac:dyDescent="0.25">
      <c r="C443" s="80"/>
      <c r="D443" s="79"/>
      <c r="E443" s="80"/>
      <c r="F443" s="80"/>
      <c r="H443" s="80"/>
      <c r="I443" s="80"/>
      <c r="J443" s="80"/>
      <c r="K443" s="80"/>
      <c r="L443" s="80"/>
      <c r="M443" s="80"/>
      <c r="N443" s="80"/>
    </row>
    <row r="444" spans="3:14" hidden="1" x14ac:dyDescent="0.25">
      <c r="C444" s="80"/>
      <c r="D444" s="79"/>
      <c r="E444" s="80"/>
      <c r="F444" s="80"/>
      <c r="H444" s="80"/>
      <c r="I444" s="80"/>
      <c r="J444" s="80"/>
      <c r="K444" s="80"/>
      <c r="L444" s="80"/>
      <c r="M444" s="80"/>
      <c r="N444" s="80"/>
    </row>
    <row r="445" spans="3:14" hidden="1" x14ac:dyDescent="0.25">
      <c r="C445" s="80"/>
      <c r="D445" s="79"/>
      <c r="E445" s="80"/>
      <c r="F445" s="80"/>
      <c r="H445" s="80"/>
      <c r="I445" s="80"/>
      <c r="J445" s="80"/>
      <c r="K445" s="80"/>
      <c r="L445" s="80"/>
      <c r="M445" s="80"/>
      <c r="N445" s="80"/>
    </row>
    <row r="446" spans="3:14" hidden="1" x14ac:dyDescent="0.25">
      <c r="C446" s="80"/>
      <c r="D446" s="79"/>
      <c r="E446" s="80"/>
      <c r="F446" s="80"/>
      <c r="H446" s="80"/>
      <c r="I446" s="80"/>
      <c r="J446" s="80"/>
      <c r="K446" s="80"/>
      <c r="L446" s="80"/>
      <c r="M446" s="80"/>
      <c r="N446" s="80"/>
    </row>
    <row r="447" spans="3:14" hidden="1" x14ac:dyDescent="0.25">
      <c r="C447" s="80"/>
      <c r="D447" s="79"/>
      <c r="E447" s="80"/>
      <c r="F447" s="80"/>
      <c r="H447" s="80"/>
      <c r="I447" s="80"/>
      <c r="J447" s="80"/>
      <c r="K447" s="80"/>
      <c r="L447" s="80"/>
      <c r="M447" s="80"/>
      <c r="N447" s="80"/>
    </row>
    <row r="448" spans="3:14" hidden="1" x14ac:dyDescent="0.25">
      <c r="C448" s="80"/>
      <c r="D448" s="79"/>
      <c r="E448" s="80"/>
      <c r="F448" s="80"/>
      <c r="H448" s="80"/>
      <c r="I448" s="80"/>
      <c r="J448" s="80"/>
      <c r="K448" s="80"/>
      <c r="L448" s="80"/>
      <c r="M448" s="80"/>
      <c r="N448" s="80"/>
    </row>
    <row r="449" spans="3:14" hidden="1" x14ac:dyDescent="0.25">
      <c r="C449" s="80"/>
      <c r="D449" s="79"/>
      <c r="E449" s="80"/>
      <c r="F449" s="80"/>
      <c r="H449" s="80"/>
      <c r="I449" s="80"/>
      <c r="J449" s="80"/>
      <c r="K449" s="80"/>
      <c r="L449" s="80"/>
      <c r="M449" s="80"/>
      <c r="N449" s="80"/>
    </row>
    <row r="450" spans="3:14" hidden="1" x14ac:dyDescent="0.25">
      <c r="C450" s="80"/>
      <c r="D450" s="79"/>
      <c r="E450" s="80"/>
      <c r="F450" s="80"/>
      <c r="H450" s="80"/>
      <c r="I450" s="80"/>
      <c r="J450" s="80"/>
      <c r="K450" s="80"/>
      <c r="L450" s="80"/>
      <c r="M450" s="80"/>
      <c r="N450" s="80"/>
    </row>
    <row r="451" spans="3:14" hidden="1" x14ac:dyDescent="0.25">
      <c r="C451" s="80"/>
      <c r="D451" s="79"/>
      <c r="E451" s="80"/>
      <c r="F451" s="80"/>
      <c r="H451" s="80"/>
      <c r="I451" s="80"/>
      <c r="J451" s="80"/>
      <c r="K451" s="80"/>
      <c r="L451" s="80"/>
      <c r="M451" s="80"/>
      <c r="N451" s="80"/>
    </row>
    <row r="452" spans="3:14" hidden="1" x14ac:dyDescent="0.25">
      <c r="C452" s="80"/>
      <c r="D452" s="79"/>
      <c r="E452" s="80"/>
      <c r="F452" s="80"/>
      <c r="H452" s="80"/>
      <c r="I452" s="80"/>
      <c r="J452" s="80"/>
      <c r="K452" s="80"/>
      <c r="L452" s="80"/>
      <c r="M452" s="80"/>
      <c r="N452" s="80"/>
    </row>
    <row r="453" spans="3:14" hidden="1" x14ac:dyDescent="0.25">
      <c r="C453" s="80"/>
      <c r="D453" s="79"/>
      <c r="E453" s="80"/>
      <c r="F453" s="80"/>
      <c r="H453" s="80"/>
      <c r="I453" s="80"/>
      <c r="J453" s="80"/>
      <c r="K453" s="80"/>
      <c r="L453" s="80"/>
      <c r="M453" s="80"/>
      <c r="N453" s="80"/>
    </row>
    <row r="454" spans="3:14" hidden="1" x14ac:dyDescent="0.25">
      <c r="C454" s="80"/>
      <c r="D454" s="79"/>
      <c r="E454" s="80"/>
      <c r="F454" s="80"/>
      <c r="H454" s="80"/>
      <c r="I454" s="80"/>
      <c r="J454" s="80"/>
      <c r="K454" s="80"/>
      <c r="L454" s="80"/>
      <c r="M454" s="80"/>
      <c r="N454" s="80"/>
    </row>
    <row r="455" spans="3:14" hidden="1" x14ac:dyDescent="0.25">
      <c r="C455" s="80"/>
      <c r="D455" s="79"/>
      <c r="E455" s="80"/>
      <c r="F455" s="80"/>
      <c r="H455" s="80"/>
      <c r="I455" s="80"/>
      <c r="J455" s="80"/>
      <c r="K455" s="80"/>
      <c r="L455" s="80"/>
      <c r="M455" s="80"/>
      <c r="N455" s="80"/>
    </row>
    <row r="456" spans="3:14" hidden="1" x14ac:dyDescent="0.25">
      <c r="C456" s="80"/>
      <c r="D456" s="79"/>
      <c r="E456" s="80"/>
      <c r="F456" s="80"/>
      <c r="H456" s="80"/>
      <c r="I456" s="80"/>
      <c r="J456" s="80"/>
      <c r="K456" s="80"/>
      <c r="L456" s="80"/>
      <c r="M456" s="80"/>
      <c r="N456" s="80"/>
    </row>
    <row r="457" spans="3:14" hidden="1" x14ac:dyDescent="0.25">
      <c r="C457" s="80"/>
      <c r="D457" s="79"/>
      <c r="E457" s="80"/>
      <c r="F457" s="80"/>
      <c r="H457" s="80"/>
      <c r="I457" s="80"/>
      <c r="J457" s="80"/>
      <c r="K457" s="80"/>
      <c r="L457" s="80"/>
      <c r="M457" s="80"/>
      <c r="N457" s="80"/>
    </row>
    <row r="458" spans="3:14" hidden="1" x14ac:dyDescent="0.25">
      <c r="C458" s="80"/>
      <c r="D458" s="79"/>
      <c r="E458" s="80"/>
      <c r="F458" s="80"/>
      <c r="H458" s="80"/>
      <c r="I458" s="80"/>
      <c r="J458" s="80"/>
      <c r="K458" s="80"/>
      <c r="L458" s="80"/>
      <c r="M458" s="80"/>
      <c r="N458" s="80"/>
    </row>
    <row r="459" spans="3:14" hidden="1" x14ac:dyDescent="0.25">
      <c r="C459" s="80"/>
      <c r="D459" s="79"/>
      <c r="E459" s="80"/>
      <c r="F459" s="80"/>
      <c r="H459" s="80"/>
      <c r="I459" s="80"/>
      <c r="J459" s="80"/>
      <c r="K459" s="80"/>
      <c r="L459" s="80"/>
      <c r="M459" s="80"/>
      <c r="N459" s="80"/>
    </row>
    <row r="460" spans="3:14" hidden="1" x14ac:dyDescent="0.25">
      <c r="C460" s="80"/>
      <c r="D460" s="79"/>
      <c r="E460" s="80"/>
      <c r="F460" s="80"/>
      <c r="H460" s="80"/>
      <c r="I460" s="80"/>
      <c r="J460" s="80"/>
      <c r="K460" s="80"/>
      <c r="L460" s="80"/>
      <c r="M460" s="80"/>
      <c r="N460" s="80"/>
    </row>
    <row r="461" spans="3:14" hidden="1" x14ac:dyDescent="0.25">
      <c r="C461" s="80"/>
      <c r="D461" s="79"/>
      <c r="E461" s="80"/>
      <c r="F461" s="80"/>
      <c r="H461" s="80"/>
      <c r="I461" s="80"/>
      <c r="J461" s="80"/>
      <c r="K461" s="80"/>
      <c r="L461" s="80"/>
      <c r="M461" s="80"/>
      <c r="N461" s="80"/>
    </row>
    <row r="462" spans="3:14" hidden="1" x14ac:dyDescent="0.25">
      <c r="C462" s="80"/>
      <c r="D462" s="79"/>
      <c r="E462" s="80"/>
      <c r="F462" s="80"/>
      <c r="H462" s="80"/>
      <c r="I462" s="80"/>
      <c r="J462" s="80"/>
      <c r="K462" s="80"/>
      <c r="L462" s="80"/>
      <c r="M462" s="80"/>
      <c r="N462" s="80"/>
    </row>
    <row r="463" spans="3:14" hidden="1" x14ac:dyDescent="0.25">
      <c r="C463" s="80"/>
      <c r="D463" s="79"/>
      <c r="E463" s="80"/>
      <c r="F463" s="80"/>
      <c r="H463" s="80"/>
      <c r="I463" s="80"/>
      <c r="J463" s="80"/>
      <c r="K463" s="80"/>
      <c r="L463" s="80"/>
      <c r="M463" s="80"/>
      <c r="N463" s="80"/>
    </row>
    <row r="464" spans="3:14" hidden="1" x14ac:dyDescent="0.25">
      <c r="C464" s="80"/>
      <c r="D464" s="79"/>
      <c r="E464" s="80"/>
      <c r="F464" s="80"/>
      <c r="H464" s="80"/>
      <c r="I464" s="80"/>
      <c r="J464" s="80"/>
      <c r="K464" s="80"/>
      <c r="L464" s="80"/>
      <c r="M464" s="80"/>
      <c r="N464" s="80"/>
    </row>
    <row r="465" spans="3:14" hidden="1" x14ac:dyDescent="0.25">
      <c r="C465" s="80"/>
      <c r="D465" s="79"/>
      <c r="E465" s="80"/>
      <c r="F465" s="80"/>
      <c r="H465" s="80"/>
      <c r="I465" s="80"/>
      <c r="J465" s="80"/>
      <c r="K465" s="80"/>
      <c r="L465" s="80"/>
      <c r="M465" s="80"/>
      <c r="N465" s="80"/>
    </row>
    <row r="466" spans="3:14" hidden="1" x14ac:dyDescent="0.25">
      <c r="C466" s="80"/>
      <c r="D466" s="79"/>
      <c r="E466" s="80"/>
      <c r="F466" s="80"/>
      <c r="H466" s="80"/>
      <c r="I466" s="80"/>
      <c r="J466" s="80"/>
      <c r="K466" s="80"/>
      <c r="L466" s="80"/>
      <c r="M466" s="80"/>
      <c r="N466" s="80"/>
    </row>
    <row r="467" spans="3:14" hidden="1" x14ac:dyDescent="0.25">
      <c r="C467" s="80"/>
      <c r="D467" s="79"/>
      <c r="E467" s="80"/>
      <c r="F467" s="80"/>
      <c r="H467" s="80"/>
      <c r="I467" s="80"/>
      <c r="J467" s="80"/>
      <c r="K467" s="80"/>
      <c r="L467" s="80"/>
      <c r="M467" s="80"/>
      <c r="N467" s="80"/>
    </row>
    <row r="468" spans="3:14" hidden="1" x14ac:dyDescent="0.25">
      <c r="C468" s="80"/>
      <c r="D468" s="79"/>
      <c r="E468" s="80"/>
      <c r="F468" s="80"/>
      <c r="H468" s="80"/>
      <c r="I468" s="80"/>
      <c r="J468" s="80"/>
      <c r="K468" s="80"/>
      <c r="L468" s="80"/>
      <c r="M468" s="80"/>
      <c r="N468" s="80"/>
    </row>
    <row r="469" spans="3:14" hidden="1" x14ac:dyDescent="0.25">
      <c r="C469" s="80"/>
      <c r="D469" s="79"/>
      <c r="E469" s="80"/>
      <c r="F469" s="80"/>
      <c r="H469" s="80"/>
      <c r="I469" s="80"/>
      <c r="J469" s="80"/>
      <c r="K469" s="80"/>
      <c r="L469" s="80"/>
      <c r="M469" s="80"/>
      <c r="N469" s="80"/>
    </row>
    <row r="470" spans="3:14" hidden="1" x14ac:dyDescent="0.25">
      <c r="C470" s="80"/>
      <c r="D470" s="79"/>
      <c r="E470" s="80"/>
      <c r="F470" s="80"/>
      <c r="H470" s="80"/>
      <c r="I470" s="80"/>
      <c r="J470" s="80"/>
      <c r="K470" s="80"/>
      <c r="L470" s="80"/>
      <c r="M470" s="80"/>
      <c r="N470" s="80"/>
    </row>
    <row r="471" spans="3:14" hidden="1" x14ac:dyDescent="0.25">
      <c r="C471" s="80"/>
      <c r="D471" s="79"/>
      <c r="E471" s="80"/>
      <c r="F471" s="80"/>
      <c r="H471" s="80"/>
      <c r="I471" s="80"/>
      <c r="J471" s="80"/>
      <c r="K471" s="80"/>
      <c r="L471" s="80"/>
      <c r="M471" s="80"/>
      <c r="N471" s="80"/>
    </row>
    <row r="472" spans="3:14" hidden="1" x14ac:dyDescent="0.25">
      <c r="C472" s="80"/>
      <c r="D472" s="79"/>
      <c r="E472" s="80"/>
      <c r="F472" s="80"/>
      <c r="H472" s="80"/>
      <c r="I472" s="80"/>
      <c r="J472" s="80"/>
      <c r="K472" s="80"/>
      <c r="L472" s="80"/>
      <c r="M472" s="80"/>
      <c r="N472" s="80"/>
    </row>
    <row r="473" spans="3:14" hidden="1" x14ac:dyDescent="0.25">
      <c r="C473" s="80"/>
      <c r="D473" s="79"/>
      <c r="E473" s="80"/>
      <c r="F473" s="80"/>
      <c r="H473" s="80"/>
      <c r="I473" s="80"/>
      <c r="J473" s="80"/>
      <c r="K473" s="80"/>
      <c r="L473" s="80"/>
      <c r="M473" s="80"/>
      <c r="N473" s="80"/>
    </row>
    <row r="474" spans="3:14" hidden="1" x14ac:dyDescent="0.25">
      <c r="C474" s="80"/>
      <c r="D474" s="79"/>
      <c r="E474" s="80"/>
      <c r="F474" s="80"/>
      <c r="H474" s="80"/>
      <c r="I474" s="80"/>
      <c r="J474" s="80"/>
      <c r="K474" s="80"/>
      <c r="L474" s="80"/>
      <c r="M474" s="80"/>
      <c r="N474" s="80"/>
    </row>
    <row r="475" spans="3:14" hidden="1" x14ac:dyDescent="0.25">
      <c r="C475" s="80"/>
      <c r="D475" s="79"/>
      <c r="E475" s="80"/>
      <c r="F475" s="80"/>
      <c r="H475" s="80"/>
      <c r="I475" s="80"/>
      <c r="J475" s="80"/>
      <c r="K475" s="80"/>
      <c r="L475" s="80"/>
      <c r="M475" s="80"/>
      <c r="N475" s="80"/>
    </row>
    <row r="476" spans="3:14" hidden="1" x14ac:dyDescent="0.25">
      <c r="C476" s="80"/>
      <c r="D476" s="79"/>
      <c r="E476" s="80"/>
      <c r="F476" s="80"/>
      <c r="H476" s="80"/>
      <c r="I476" s="80"/>
      <c r="J476" s="80"/>
      <c r="K476" s="80"/>
      <c r="L476" s="80"/>
      <c r="M476" s="80"/>
      <c r="N476" s="80"/>
    </row>
    <row r="477" spans="3:14" hidden="1" x14ac:dyDescent="0.25">
      <c r="C477" s="80"/>
      <c r="D477" s="79"/>
      <c r="E477" s="80"/>
      <c r="F477" s="80"/>
      <c r="H477" s="80"/>
      <c r="I477" s="80"/>
      <c r="J477" s="80"/>
      <c r="K477" s="80"/>
      <c r="L477" s="80"/>
      <c r="M477" s="80"/>
      <c r="N477" s="80"/>
    </row>
    <row r="478" spans="3:14" hidden="1" x14ac:dyDescent="0.25">
      <c r="C478" s="80"/>
      <c r="D478" s="79"/>
      <c r="E478" s="80"/>
      <c r="F478" s="80"/>
      <c r="H478" s="80"/>
      <c r="I478" s="80"/>
      <c r="J478" s="80"/>
      <c r="K478" s="80"/>
      <c r="L478" s="80"/>
      <c r="M478" s="80"/>
      <c r="N478" s="80"/>
    </row>
    <row r="479" spans="3:14" hidden="1" x14ac:dyDescent="0.25">
      <c r="C479" s="80"/>
      <c r="D479" s="79"/>
      <c r="E479" s="80"/>
      <c r="F479" s="80"/>
      <c r="H479" s="80"/>
      <c r="I479" s="80"/>
      <c r="J479" s="80"/>
      <c r="K479" s="80"/>
      <c r="L479" s="80"/>
      <c r="M479" s="80"/>
      <c r="N479" s="80"/>
    </row>
    <row r="480" spans="3:14" hidden="1" x14ac:dyDescent="0.25">
      <c r="C480" s="80"/>
      <c r="D480" s="79"/>
      <c r="E480" s="80"/>
      <c r="F480" s="80"/>
      <c r="H480" s="80"/>
      <c r="I480" s="80"/>
      <c r="J480" s="80"/>
      <c r="K480" s="80"/>
      <c r="L480" s="80"/>
      <c r="M480" s="80"/>
      <c r="N480" s="80"/>
    </row>
    <row r="481" spans="3:14" hidden="1" x14ac:dyDescent="0.25">
      <c r="C481" s="80"/>
      <c r="D481" s="79"/>
      <c r="E481" s="80"/>
      <c r="F481" s="80"/>
      <c r="H481" s="80"/>
      <c r="I481" s="80"/>
      <c r="J481" s="80"/>
      <c r="K481" s="80"/>
      <c r="L481" s="80"/>
      <c r="M481" s="80"/>
      <c r="N481" s="80"/>
    </row>
    <row r="482" spans="3:14" hidden="1" x14ac:dyDescent="0.25">
      <c r="C482" s="80"/>
      <c r="D482" s="79"/>
      <c r="E482" s="80"/>
      <c r="F482" s="80"/>
      <c r="H482" s="80"/>
      <c r="I482" s="80"/>
      <c r="J482" s="80"/>
      <c r="K482" s="80"/>
      <c r="L482" s="80"/>
      <c r="M482" s="80"/>
      <c r="N482" s="80"/>
    </row>
    <row r="483" spans="3:14" hidden="1" x14ac:dyDescent="0.25">
      <c r="C483" s="80"/>
      <c r="D483" s="79"/>
      <c r="E483" s="80"/>
      <c r="F483" s="80"/>
      <c r="H483" s="80"/>
      <c r="I483" s="80"/>
      <c r="J483" s="80"/>
      <c r="K483" s="80"/>
      <c r="L483" s="80"/>
      <c r="M483" s="80"/>
      <c r="N483" s="80"/>
    </row>
    <row r="484" spans="3:14" hidden="1" x14ac:dyDescent="0.25">
      <c r="C484" s="80"/>
      <c r="D484" s="79"/>
      <c r="E484" s="80"/>
      <c r="F484" s="80"/>
      <c r="H484" s="80"/>
      <c r="I484" s="80"/>
      <c r="J484" s="80"/>
      <c r="K484" s="80"/>
      <c r="L484" s="80"/>
      <c r="M484" s="80"/>
      <c r="N484" s="80"/>
    </row>
    <row r="485" spans="3:14" hidden="1" x14ac:dyDescent="0.25">
      <c r="C485" s="80"/>
      <c r="D485" s="79"/>
      <c r="E485" s="80"/>
      <c r="F485" s="80"/>
      <c r="H485" s="80"/>
      <c r="I485" s="80"/>
      <c r="J485" s="80"/>
      <c r="K485" s="80"/>
      <c r="L485" s="80"/>
      <c r="M485" s="80"/>
      <c r="N485" s="80"/>
    </row>
    <row r="486" spans="3:14" hidden="1" x14ac:dyDescent="0.25">
      <c r="C486" s="80"/>
      <c r="D486" s="79"/>
      <c r="E486" s="80"/>
      <c r="F486" s="80"/>
      <c r="H486" s="80"/>
      <c r="I486" s="80"/>
      <c r="J486" s="80"/>
      <c r="K486" s="80"/>
      <c r="L486" s="80"/>
      <c r="M486" s="80"/>
      <c r="N486" s="80"/>
    </row>
    <row r="487" spans="3:14" hidden="1" x14ac:dyDescent="0.25">
      <c r="C487" s="80"/>
      <c r="D487" s="79"/>
      <c r="E487" s="80"/>
      <c r="F487" s="80"/>
      <c r="H487" s="80"/>
      <c r="I487" s="80"/>
      <c r="J487" s="80"/>
      <c r="K487" s="80"/>
      <c r="L487" s="80"/>
      <c r="M487" s="80"/>
      <c r="N487" s="80"/>
    </row>
    <row r="488" spans="3:14" hidden="1" x14ac:dyDescent="0.25">
      <c r="C488" s="80"/>
      <c r="D488" s="79"/>
      <c r="E488" s="80"/>
      <c r="F488" s="80"/>
      <c r="H488" s="80"/>
      <c r="I488" s="80"/>
      <c r="J488" s="80"/>
      <c r="K488" s="80"/>
      <c r="L488" s="80"/>
      <c r="M488" s="80"/>
      <c r="N488" s="80"/>
    </row>
    <row r="489" spans="3:14" hidden="1" x14ac:dyDescent="0.25">
      <c r="C489" s="80"/>
      <c r="D489" s="79"/>
      <c r="E489" s="80"/>
      <c r="F489" s="80"/>
      <c r="H489" s="80"/>
      <c r="I489" s="80"/>
      <c r="J489" s="80"/>
      <c r="K489" s="80"/>
      <c r="L489" s="80"/>
      <c r="M489" s="80"/>
      <c r="N489" s="80"/>
    </row>
    <row r="490" spans="3:14" hidden="1" x14ac:dyDescent="0.25">
      <c r="C490" s="80"/>
      <c r="D490" s="79"/>
      <c r="E490" s="80"/>
      <c r="F490" s="80"/>
      <c r="H490" s="80"/>
      <c r="I490" s="80"/>
      <c r="J490" s="80"/>
      <c r="K490" s="80"/>
      <c r="L490" s="80"/>
      <c r="M490" s="80"/>
      <c r="N490" s="80"/>
    </row>
    <row r="491" spans="3:14" hidden="1" x14ac:dyDescent="0.25">
      <c r="C491" s="80"/>
      <c r="D491" s="79"/>
      <c r="E491" s="80"/>
      <c r="F491" s="80"/>
      <c r="H491" s="80"/>
      <c r="I491" s="80"/>
      <c r="J491" s="80"/>
      <c r="K491" s="80"/>
      <c r="L491" s="80"/>
      <c r="M491" s="80"/>
      <c r="N491" s="80"/>
    </row>
    <row r="492" spans="3:14" hidden="1" x14ac:dyDescent="0.25">
      <c r="C492" s="80"/>
      <c r="D492" s="79"/>
      <c r="E492" s="80"/>
      <c r="F492" s="80"/>
      <c r="H492" s="80"/>
      <c r="I492" s="80"/>
      <c r="J492" s="80"/>
      <c r="K492" s="80"/>
      <c r="L492" s="80"/>
      <c r="M492" s="80"/>
      <c r="N492" s="80"/>
    </row>
    <row r="493" spans="3:14" hidden="1" x14ac:dyDescent="0.25">
      <c r="C493" s="80"/>
      <c r="D493" s="79"/>
      <c r="E493" s="80"/>
      <c r="F493" s="80"/>
      <c r="H493" s="80"/>
      <c r="I493" s="80"/>
      <c r="J493" s="80"/>
      <c r="K493" s="80"/>
      <c r="L493" s="80"/>
      <c r="M493" s="80"/>
      <c r="N493" s="80"/>
    </row>
    <row r="494" spans="3:14" hidden="1" x14ac:dyDescent="0.25">
      <c r="C494" s="80"/>
      <c r="D494" s="79"/>
      <c r="E494" s="80"/>
      <c r="F494" s="80"/>
      <c r="H494" s="80"/>
      <c r="I494" s="80"/>
      <c r="J494" s="80"/>
      <c r="K494" s="80"/>
      <c r="L494" s="80"/>
      <c r="M494" s="80"/>
      <c r="N494" s="80"/>
    </row>
    <row r="495" spans="3:14" hidden="1" x14ac:dyDescent="0.25">
      <c r="C495" s="80"/>
      <c r="D495" s="79"/>
      <c r="E495" s="80"/>
      <c r="F495" s="80"/>
      <c r="H495" s="80"/>
      <c r="I495" s="80"/>
      <c r="J495" s="80"/>
      <c r="K495" s="80"/>
      <c r="L495" s="80"/>
      <c r="M495" s="80"/>
      <c r="N495" s="80"/>
    </row>
    <row r="496" spans="3:14" hidden="1" x14ac:dyDescent="0.25">
      <c r="C496" s="80"/>
      <c r="D496" s="79"/>
      <c r="E496" s="80"/>
      <c r="F496" s="80"/>
      <c r="H496" s="80"/>
      <c r="I496" s="80"/>
      <c r="J496" s="80"/>
      <c r="K496" s="80"/>
      <c r="L496" s="80"/>
      <c r="M496" s="80"/>
      <c r="N496" s="80"/>
    </row>
    <row r="497" spans="3:14" hidden="1" x14ac:dyDescent="0.25">
      <c r="C497" s="80"/>
      <c r="D497" s="79"/>
      <c r="E497" s="80"/>
      <c r="F497" s="80"/>
      <c r="H497" s="80"/>
      <c r="I497" s="80"/>
      <c r="J497" s="80"/>
      <c r="K497" s="80"/>
      <c r="L497" s="80"/>
      <c r="M497" s="80"/>
      <c r="N497" s="80"/>
    </row>
    <row r="498" spans="3:14" hidden="1" x14ac:dyDescent="0.25">
      <c r="C498" s="80"/>
      <c r="D498" s="79"/>
      <c r="E498" s="80"/>
      <c r="F498" s="80"/>
      <c r="H498" s="80"/>
      <c r="I498" s="80"/>
      <c r="J498" s="80"/>
      <c r="K498" s="80"/>
      <c r="L498" s="80"/>
      <c r="M498" s="80"/>
      <c r="N498" s="80"/>
    </row>
    <row r="499" spans="3:14" hidden="1" x14ac:dyDescent="0.25">
      <c r="C499" s="80"/>
      <c r="D499" s="79"/>
      <c r="E499" s="80"/>
      <c r="F499" s="80"/>
      <c r="H499" s="80"/>
      <c r="I499" s="80"/>
      <c r="J499" s="80"/>
      <c r="K499" s="80"/>
      <c r="L499" s="80"/>
      <c r="M499" s="80"/>
      <c r="N499" s="80"/>
    </row>
    <row r="500" spans="3:14" hidden="1" x14ac:dyDescent="0.25">
      <c r="C500" s="80"/>
      <c r="D500" s="79"/>
      <c r="E500" s="80"/>
      <c r="F500" s="80"/>
      <c r="H500" s="80"/>
      <c r="I500" s="80"/>
      <c r="J500" s="80"/>
      <c r="K500" s="80"/>
      <c r="L500" s="80"/>
      <c r="M500" s="80"/>
      <c r="N500" s="80"/>
    </row>
    <row r="501" spans="3:14" hidden="1" x14ac:dyDescent="0.25">
      <c r="C501" s="80"/>
      <c r="D501" s="79"/>
      <c r="E501" s="80"/>
      <c r="F501" s="80"/>
      <c r="H501" s="80"/>
      <c r="I501" s="80"/>
      <c r="J501" s="80"/>
      <c r="K501" s="80"/>
      <c r="L501" s="80"/>
      <c r="M501" s="80"/>
      <c r="N501" s="80"/>
    </row>
    <row r="502" spans="3:14" hidden="1" x14ac:dyDescent="0.25">
      <c r="C502" s="80"/>
      <c r="D502" s="79"/>
      <c r="E502" s="80"/>
      <c r="F502" s="80"/>
      <c r="H502" s="80"/>
      <c r="I502" s="80"/>
      <c r="J502" s="80"/>
      <c r="K502" s="80"/>
      <c r="L502" s="80"/>
      <c r="M502" s="80"/>
      <c r="N502" s="80"/>
    </row>
    <row r="503" spans="3:14" hidden="1" x14ac:dyDescent="0.25">
      <c r="C503" s="80"/>
      <c r="D503" s="79"/>
      <c r="E503" s="80"/>
      <c r="F503" s="80"/>
      <c r="H503" s="80"/>
      <c r="I503" s="80"/>
      <c r="J503" s="80"/>
      <c r="K503" s="80"/>
      <c r="L503" s="80"/>
      <c r="M503" s="80"/>
      <c r="N503" s="80"/>
    </row>
    <row r="504" spans="3:14" hidden="1" x14ac:dyDescent="0.25">
      <c r="C504" s="80"/>
      <c r="D504" s="79"/>
      <c r="E504" s="80"/>
      <c r="F504" s="80"/>
      <c r="H504" s="80"/>
      <c r="I504" s="80"/>
      <c r="J504" s="80"/>
      <c r="K504" s="80"/>
      <c r="L504" s="80"/>
      <c r="M504" s="80"/>
      <c r="N504" s="80"/>
    </row>
    <row r="505" spans="3:14" hidden="1" x14ac:dyDescent="0.25">
      <c r="C505" s="80"/>
      <c r="D505" s="79"/>
      <c r="E505" s="80"/>
      <c r="F505" s="80"/>
      <c r="H505" s="80"/>
      <c r="I505" s="80"/>
      <c r="J505" s="80"/>
      <c r="K505" s="80"/>
      <c r="L505" s="80"/>
      <c r="M505" s="80"/>
      <c r="N505" s="80"/>
    </row>
    <row r="506" spans="3:14" hidden="1" x14ac:dyDescent="0.25">
      <c r="C506" s="80"/>
      <c r="D506" s="79"/>
      <c r="E506" s="80"/>
      <c r="F506" s="80"/>
      <c r="H506" s="80"/>
      <c r="I506" s="80"/>
      <c r="J506" s="80"/>
      <c r="K506" s="80"/>
      <c r="L506" s="80"/>
      <c r="M506" s="80"/>
      <c r="N506" s="80"/>
    </row>
    <row r="507" spans="3:14" hidden="1" x14ac:dyDescent="0.25">
      <c r="C507" s="80"/>
      <c r="D507" s="79"/>
      <c r="E507" s="80"/>
      <c r="F507" s="80"/>
      <c r="H507" s="80"/>
      <c r="I507" s="80"/>
      <c r="J507" s="80"/>
      <c r="K507" s="80"/>
      <c r="L507" s="80"/>
      <c r="M507" s="80"/>
      <c r="N507" s="80"/>
    </row>
    <row r="508" spans="3:14" hidden="1" x14ac:dyDescent="0.25">
      <c r="C508" s="80"/>
      <c r="D508" s="79"/>
      <c r="E508" s="80"/>
      <c r="F508" s="80"/>
      <c r="H508" s="80"/>
      <c r="I508" s="80"/>
      <c r="J508" s="80"/>
      <c r="K508" s="80"/>
      <c r="L508" s="80"/>
      <c r="M508" s="80"/>
      <c r="N508" s="80"/>
    </row>
    <row r="509" spans="3:14" hidden="1" x14ac:dyDescent="0.25">
      <c r="C509" s="80"/>
      <c r="D509" s="79"/>
      <c r="E509" s="80"/>
      <c r="F509" s="80"/>
      <c r="H509" s="80"/>
      <c r="I509" s="80"/>
      <c r="J509" s="80"/>
      <c r="K509" s="80"/>
      <c r="L509" s="80"/>
      <c r="M509" s="80"/>
      <c r="N509" s="80"/>
    </row>
    <row r="510" spans="3:14" hidden="1" x14ac:dyDescent="0.25">
      <c r="C510" s="80"/>
      <c r="D510" s="79"/>
      <c r="E510" s="80"/>
      <c r="F510" s="80"/>
      <c r="H510" s="80"/>
      <c r="I510" s="80"/>
      <c r="J510" s="80"/>
      <c r="K510" s="80"/>
      <c r="L510" s="80"/>
      <c r="M510" s="80"/>
      <c r="N510" s="80"/>
    </row>
    <row r="511" spans="3:14" hidden="1" x14ac:dyDescent="0.25">
      <c r="C511" s="80"/>
      <c r="D511" s="79"/>
      <c r="E511" s="80"/>
      <c r="F511" s="80"/>
      <c r="H511" s="80"/>
      <c r="I511" s="80"/>
      <c r="J511" s="80"/>
      <c r="K511" s="80"/>
      <c r="L511" s="80"/>
      <c r="M511" s="80"/>
      <c r="N511" s="80"/>
    </row>
    <row r="512" spans="3:14" hidden="1" x14ac:dyDescent="0.25">
      <c r="C512" s="80"/>
      <c r="D512" s="79"/>
      <c r="E512" s="80"/>
      <c r="F512" s="80"/>
      <c r="H512" s="80"/>
      <c r="I512" s="80"/>
      <c r="J512" s="80"/>
      <c r="K512" s="80"/>
      <c r="L512" s="80"/>
      <c r="M512" s="80"/>
      <c r="N512" s="80"/>
    </row>
    <row r="513" spans="3:14" hidden="1" x14ac:dyDescent="0.25">
      <c r="C513" s="80"/>
      <c r="D513" s="79"/>
      <c r="E513" s="80"/>
      <c r="F513" s="80"/>
      <c r="H513" s="80"/>
      <c r="I513" s="80"/>
      <c r="J513" s="80"/>
      <c r="K513" s="80"/>
      <c r="L513" s="80"/>
      <c r="M513" s="80"/>
      <c r="N513" s="80"/>
    </row>
    <row r="514" spans="3:14" hidden="1" x14ac:dyDescent="0.25">
      <c r="C514" s="80"/>
      <c r="D514" s="79"/>
      <c r="E514" s="80"/>
      <c r="F514" s="80"/>
      <c r="H514" s="80"/>
      <c r="I514" s="80"/>
      <c r="J514" s="80"/>
      <c r="K514" s="80"/>
      <c r="L514" s="80"/>
      <c r="M514" s="80"/>
      <c r="N514" s="80"/>
    </row>
    <row r="515" spans="3:14" hidden="1" x14ac:dyDescent="0.25">
      <c r="C515" s="80"/>
      <c r="D515" s="79"/>
      <c r="E515" s="80"/>
      <c r="F515" s="80"/>
      <c r="H515" s="80"/>
      <c r="I515" s="80"/>
      <c r="J515" s="80"/>
      <c r="K515" s="80"/>
      <c r="L515" s="80"/>
      <c r="M515" s="80"/>
      <c r="N515" s="80"/>
    </row>
    <row r="516" spans="3:14" hidden="1" x14ac:dyDescent="0.25">
      <c r="C516" s="80"/>
      <c r="D516" s="79"/>
      <c r="E516" s="80"/>
      <c r="F516" s="80"/>
      <c r="H516" s="80"/>
      <c r="I516" s="80"/>
      <c r="J516" s="80"/>
      <c r="K516" s="80"/>
      <c r="L516" s="80"/>
      <c r="M516" s="80"/>
      <c r="N516" s="80"/>
    </row>
    <row r="517" spans="3:14" hidden="1" x14ac:dyDescent="0.25">
      <c r="C517" s="80"/>
      <c r="D517" s="79"/>
      <c r="E517" s="80"/>
      <c r="F517" s="80"/>
      <c r="H517" s="80"/>
      <c r="I517" s="80"/>
      <c r="J517" s="80"/>
      <c r="K517" s="80"/>
      <c r="L517" s="80"/>
      <c r="M517" s="80"/>
      <c r="N517" s="80"/>
    </row>
    <row r="518" spans="3:14" hidden="1" x14ac:dyDescent="0.25">
      <c r="C518" s="80"/>
      <c r="D518" s="79"/>
      <c r="E518" s="80"/>
      <c r="F518" s="80"/>
      <c r="H518" s="80"/>
      <c r="I518" s="80"/>
      <c r="J518" s="80"/>
      <c r="K518" s="80"/>
      <c r="L518" s="80"/>
      <c r="M518" s="80"/>
      <c r="N518" s="80"/>
    </row>
    <row r="519" spans="3:14" hidden="1" x14ac:dyDescent="0.25">
      <c r="C519" s="80"/>
      <c r="D519" s="79"/>
      <c r="E519" s="80"/>
      <c r="F519" s="80"/>
      <c r="H519" s="80"/>
      <c r="I519" s="80"/>
      <c r="J519" s="80"/>
      <c r="K519" s="80"/>
      <c r="L519" s="80"/>
      <c r="M519" s="80"/>
      <c r="N519" s="80"/>
    </row>
    <row r="520" spans="3:14" hidden="1" x14ac:dyDescent="0.25">
      <c r="C520" s="80"/>
      <c r="D520" s="79"/>
      <c r="E520" s="80"/>
      <c r="F520" s="80"/>
      <c r="H520" s="80"/>
      <c r="I520" s="80"/>
      <c r="J520" s="80"/>
      <c r="K520" s="80"/>
      <c r="L520" s="80"/>
      <c r="M520" s="80"/>
      <c r="N520" s="80"/>
    </row>
    <row r="521" spans="3:14" hidden="1" x14ac:dyDescent="0.25">
      <c r="C521" s="80"/>
      <c r="D521" s="79"/>
      <c r="E521" s="80"/>
      <c r="F521" s="80"/>
      <c r="H521" s="80"/>
      <c r="I521" s="80"/>
      <c r="J521" s="80"/>
      <c r="K521" s="80"/>
      <c r="L521" s="80"/>
      <c r="M521" s="80"/>
      <c r="N521" s="80"/>
    </row>
    <row r="522" spans="3:14" hidden="1" x14ac:dyDescent="0.25">
      <c r="C522" s="80"/>
      <c r="D522" s="79"/>
      <c r="E522" s="80"/>
      <c r="F522" s="80"/>
      <c r="H522" s="80"/>
      <c r="I522" s="80"/>
      <c r="J522" s="80"/>
      <c r="K522" s="80"/>
      <c r="L522" s="80"/>
      <c r="M522" s="80"/>
      <c r="N522" s="80"/>
    </row>
    <row r="523" spans="3:14" hidden="1" x14ac:dyDescent="0.25">
      <c r="C523" s="80"/>
      <c r="D523" s="79"/>
      <c r="E523" s="80"/>
      <c r="F523" s="80"/>
      <c r="H523" s="80"/>
      <c r="I523" s="80"/>
      <c r="J523" s="80"/>
      <c r="K523" s="80"/>
      <c r="L523" s="80"/>
      <c r="M523" s="80"/>
      <c r="N523" s="80"/>
    </row>
    <row r="524" spans="3:14" hidden="1" x14ac:dyDescent="0.25">
      <c r="C524" s="80"/>
      <c r="D524" s="79"/>
      <c r="E524" s="80"/>
      <c r="F524" s="80"/>
      <c r="H524" s="80"/>
      <c r="I524" s="80"/>
      <c r="J524" s="80"/>
      <c r="K524" s="80"/>
      <c r="L524" s="80"/>
      <c r="M524" s="80"/>
      <c r="N524" s="80"/>
    </row>
    <row r="525" spans="3:14" hidden="1" x14ac:dyDescent="0.25">
      <c r="C525" s="80"/>
      <c r="D525" s="79"/>
      <c r="E525" s="80"/>
      <c r="F525" s="80"/>
      <c r="H525" s="80"/>
      <c r="I525" s="80"/>
      <c r="J525" s="80"/>
      <c r="K525" s="80"/>
      <c r="L525" s="80"/>
      <c r="M525" s="80"/>
      <c r="N525" s="80"/>
    </row>
    <row r="526" spans="3:14" hidden="1" x14ac:dyDescent="0.25">
      <c r="C526" s="80"/>
      <c r="D526" s="79"/>
      <c r="E526" s="80"/>
      <c r="F526" s="80"/>
      <c r="H526" s="80"/>
      <c r="I526" s="80"/>
      <c r="J526" s="80"/>
      <c r="K526" s="80"/>
      <c r="L526" s="80"/>
      <c r="M526" s="80"/>
      <c r="N526" s="80"/>
    </row>
    <row r="527" spans="3:14" hidden="1" x14ac:dyDescent="0.25">
      <c r="C527" s="80"/>
      <c r="D527" s="79"/>
      <c r="E527" s="80"/>
      <c r="F527" s="80"/>
      <c r="H527" s="80"/>
      <c r="I527" s="80"/>
      <c r="J527" s="80"/>
      <c r="K527" s="80"/>
      <c r="L527" s="80"/>
      <c r="M527" s="80"/>
      <c r="N527" s="80"/>
    </row>
    <row r="528" spans="3:14" hidden="1" x14ac:dyDescent="0.25">
      <c r="C528" s="80"/>
      <c r="D528" s="79"/>
      <c r="E528" s="80"/>
      <c r="F528" s="80"/>
      <c r="H528" s="80"/>
      <c r="I528" s="80"/>
      <c r="J528" s="80"/>
      <c r="K528" s="80"/>
      <c r="L528" s="80"/>
      <c r="M528" s="80"/>
      <c r="N528" s="80"/>
    </row>
    <row r="529" spans="3:14" hidden="1" x14ac:dyDescent="0.25">
      <c r="C529" s="80"/>
      <c r="D529" s="79"/>
      <c r="E529" s="80"/>
      <c r="F529" s="80"/>
      <c r="H529" s="80"/>
      <c r="I529" s="80"/>
      <c r="J529" s="80"/>
      <c r="K529" s="80"/>
      <c r="L529" s="80"/>
      <c r="M529" s="80"/>
      <c r="N529" s="80"/>
    </row>
    <row r="530" spans="3:14" hidden="1" x14ac:dyDescent="0.25">
      <c r="C530" s="80"/>
      <c r="D530" s="79"/>
      <c r="E530" s="80"/>
      <c r="F530" s="80"/>
      <c r="H530" s="80"/>
      <c r="I530" s="80"/>
      <c r="J530" s="80"/>
      <c r="K530" s="80"/>
      <c r="L530" s="80"/>
      <c r="M530" s="80"/>
      <c r="N530" s="80"/>
    </row>
    <row r="531" spans="3:14" hidden="1" x14ac:dyDescent="0.25">
      <c r="C531" s="80"/>
      <c r="D531" s="79"/>
      <c r="E531" s="80"/>
      <c r="F531" s="80"/>
      <c r="H531" s="80"/>
      <c r="I531" s="80"/>
      <c r="J531" s="80"/>
      <c r="K531" s="80"/>
      <c r="L531" s="80"/>
      <c r="M531" s="80"/>
      <c r="N531" s="80"/>
    </row>
    <row r="532" spans="3:14" hidden="1" x14ac:dyDescent="0.25">
      <c r="C532" s="80"/>
      <c r="D532" s="79"/>
      <c r="E532" s="80"/>
      <c r="F532" s="80"/>
      <c r="H532" s="80"/>
      <c r="I532" s="80"/>
      <c r="J532" s="80"/>
      <c r="K532" s="80"/>
      <c r="L532" s="80"/>
      <c r="M532" s="80"/>
      <c r="N532" s="80"/>
    </row>
    <row r="533" spans="3:14" hidden="1" x14ac:dyDescent="0.25">
      <c r="C533" s="80"/>
      <c r="D533" s="79"/>
      <c r="E533" s="80"/>
      <c r="F533" s="80"/>
      <c r="H533" s="80"/>
      <c r="I533" s="80"/>
      <c r="J533" s="80"/>
      <c r="K533" s="80"/>
      <c r="L533" s="80"/>
      <c r="M533" s="80"/>
      <c r="N533" s="80"/>
    </row>
    <row r="534" spans="3:14" hidden="1" x14ac:dyDescent="0.25">
      <c r="C534" s="80"/>
      <c r="D534" s="79"/>
      <c r="E534" s="80"/>
      <c r="F534" s="80"/>
      <c r="H534" s="80"/>
      <c r="I534" s="80"/>
      <c r="J534" s="80"/>
      <c r="K534" s="80"/>
      <c r="L534" s="80"/>
      <c r="M534" s="80"/>
      <c r="N534" s="80"/>
    </row>
    <row r="535" spans="3:14" hidden="1" x14ac:dyDescent="0.25">
      <c r="C535" s="80"/>
      <c r="D535" s="79"/>
      <c r="E535" s="80"/>
      <c r="F535" s="80"/>
      <c r="H535" s="80"/>
      <c r="I535" s="80"/>
      <c r="J535" s="80"/>
      <c r="K535" s="80"/>
      <c r="L535" s="80"/>
      <c r="M535" s="80"/>
      <c r="N535" s="80"/>
    </row>
    <row r="536" spans="3:14" hidden="1" x14ac:dyDescent="0.25">
      <c r="C536" s="80"/>
      <c r="D536" s="79"/>
      <c r="E536" s="80"/>
      <c r="F536" s="80"/>
      <c r="H536" s="80"/>
      <c r="I536" s="80"/>
      <c r="J536" s="80"/>
      <c r="K536" s="80"/>
      <c r="L536" s="80"/>
      <c r="M536" s="80"/>
      <c r="N536" s="80"/>
    </row>
    <row r="537" spans="3:14" hidden="1" x14ac:dyDescent="0.25">
      <c r="C537" s="80"/>
      <c r="D537" s="79"/>
      <c r="E537" s="80"/>
      <c r="F537" s="80"/>
      <c r="H537" s="80"/>
      <c r="I537" s="80"/>
      <c r="J537" s="80"/>
      <c r="K537" s="80"/>
      <c r="L537" s="80"/>
      <c r="M537" s="80"/>
      <c r="N537" s="80"/>
    </row>
    <row r="538" spans="3:14" hidden="1" x14ac:dyDescent="0.25">
      <c r="C538" s="80"/>
      <c r="D538" s="79"/>
      <c r="E538" s="80"/>
      <c r="F538" s="80"/>
      <c r="H538" s="80"/>
      <c r="I538" s="80"/>
      <c r="J538" s="80"/>
      <c r="K538" s="80"/>
      <c r="L538" s="80"/>
      <c r="M538" s="80"/>
      <c r="N538" s="80"/>
    </row>
    <row r="539" spans="3:14" hidden="1" x14ac:dyDescent="0.25">
      <c r="C539" s="80"/>
      <c r="D539" s="79"/>
      <c r="E539" s="80"/>
      <c r="F539" s="80"/>
      <c r="H539" s="80"/>
      <c r="I539" s="80"/>
      <c r="J539" s="80"/>
      <c r="K539" s="80"/>
      <c r="L539" s="80"/>
      <c r="M539" s="80"/>
      <c r="N539" s="80"/>
    </row>
    <row r="540" spans="3:14" hidden="1" x14ac:dyDescent="0.25">
      <c r="C540" s="80"/>
      <c r="D540" s="79"/>
      <c r="E540" s="80"/>
      <c r="F540" s="80"/>
      <c r="H540" s="80"/>
      <c r="I540" s="80"/>
      <c r="J540" s="80"/>
      <c r="K540" s="80"/>
      <c r="L540" s="80"/>
      <c r="M540" s="80"/>
      <c r="N540" s="80"/>
    </row>
    <row r="541" spans="3:14" hidden="1" x14ac:dyDescent="0.25">
      <c r="C541" s="80"/>
      <c r="D541" s="79"/>
      <c r="E541" s="80"/>
      <c r="F541" s="80"/>
      <c r="H541" s="80"/>
      <c r="I541" s="80"/>
      <c r="J541" s="80"/>
      <c r="K541" s="80"/>
      <c r="L541" s="80"/>
      <c r="M541" s="80"/>
      <c r="N541" s="80"/>
    </row>
    <row r="542" spans="3:14" hidden="1" x14ac:dyDescent="0.25">
      <c r="C542" s="80"/>
      <c r="D542" s="79"/>
      <c r="E542" s="80"/>
      <c r="F542" s="80"/>
      <c r="H542" s="80"/>
      <c r="I542" s="80"/>
      <c r="J542" s="80"/>
      <c r="K542" s="80"/>
      <c r="L542" s="80"/>
      <c r="M542" s="80"/>
      <c r="N542" s="80"/>
    </row>
    <row r="543" spans="3:14" hidden="1" x14ac:dyDescent="0.25">
      <c r="C543" s="80"/>
      <c r="D543" s="79"/>
      <c r="E543" s="80"/>
      <c r="F543" s="80"/>
      <c r="H543" s="80"/>
      <c r="I543" s="80"/>
      <c r="J543" s="80"/>
      <c r="K543" s="80"/>
      <c r="L543" s="80"/>
      <c r="M543" s="80"/>
      <c r="N543" s="80"/>
    </row>
    <row r="544" spans="3:14" hidden="1" x14ac:dyDescent="0.25">
      <c r="C544" s="80"/>
      <c r="D544" s="79"/>
      <c r="E544" s="80"/>
      <c r="F544" s="80"/>
      <c r="H544" s="80"/>
      <c r="I544" s="80"/>
      <c r="J544" s="80"/>
      <c r="K544" s="80"/>
      <c r="L544" s="80"/>
      <c r="M544" s="80"/>
      <c r="N544" s="80"/>
    </row>
    <row r="545" spans="3:14" hidden="1" x14ac:dyDescent="0.25">
      <c r="C545" s="80"/>
      <c r="D545" s="79"/>
      <c r="E545" s="80"/>
      <c r="F545" s="80"/>
      <c r="H545" s="80"/>
      <c r="I545" s="80"/>
      <c r="J545" s="80"/>
      <c r="K545" s="80"/>
      <c r="L545" s="80"/>
      <c r="M545" s="80"/>
      <c r="N545" s="80"/>
    </row>
    <row r="546" spans="3:14" hidden="1" x14ac:dyDescent="0.25">
      <c r="C546" s="80"/>
      <c r="D546" s="79"/>
      <c r="E546" s="80"/>
      <c r="F546" s="80"/>
      <c r="H546" s="80"/>
      <c r="I546" s="80"/>
      <c r="J546" s="80"/>
      <c r="K546" s="80"/>
      <c r="L546" s="80"/>
      <c r="M546" s="80"/>
      <c r="N546" s="80"/>
    </row>
    <row r="547" spans="3:14" hidden="1" x14ac:dyDescent="0.25">
      <c r="C547" s="80"/>
      <c r="D547" s="79"/>
      <c r="E547" s="80"/>
      <c r="F547" s="80"/>
      <c r="H547" s="80"/>
      <c r="I547" s="80"/>
      <c r="J547" s="80"/>
      <c r="K547" s="80"/>
      <c r="L547" s="80"/>
      <c r="M547" s="80"/>
      <c r="N547" s="80"/>
    </row>
    <row r="548" spans="3:14" hidden="1" x14ac:dyDescent="0.25">
      <c r="C548" s="80"/>
      <c r="D548" s="79"/>
      <c r="E548" s="80"/>
      <c r="F548" s="80"/>
      <c r="H548" s="80"/>
      <c r="I548" s="80"/>
      <c r="J548" s="80"/>
      <c r="K548" s="80"/>
      <c r="L548" s="80"/>
      <c r="M548" s="80"/>
      <c r="N548" s="80"/>
    </row>
    <row r="549" spans="3:14" hidden="1" x14ac:dyDescent="0.25">
      <c r="C549" s="80"/>
      <c r="D549" s="79"/>
      <c r="E549" s="80"/>
      <c r="F549" s="80"/>
      <c r="H549" s="80"/>
      <c r="I549" s="80"/>
      <c r="J549" s="80"/>
      <c r="K549" s="80"/>
      <c r="L549" s="80"/>
      <c r="M549" s="80"/>
      <c r="N549" s="80"/>
    </row>
    <row r="550" spans="3:14" hidden="1" x14ac:dyDescent="0.25">
      <c r="C550" s="80"/>
      <c r="D550" s="79"/>
      <c r="E550" s="80"/>
      <c r="F550" s="80"/>
      <c r="H550" s="80"/>
      <c r="I550" s="80"/>
      <c r="J550" s="80"/>
      <c r="K550" s="80"/>
      <c r="L550" s="80"/>
      <c r="M550" s="80"/>
      <c r="N550" s="80"/>
    </row>
    <row r="551" spans="3:14" hidden="1" x14ac:dyDescent="0.25">
      <c r="C551" s="80"/>
      <c r="D551" s="79"/>
      <c r="E551" s="80"/>
      <c r="F551" s="80"/>
      <c r="H551" s="80"/>
      <c r="I551" s="80"/>
      <c r="J551" s="80"/>
      <c r="K551" s="80"/>
      <c r="L551" s="80"/>
      <c r="M551" s="80"/>
      <c r="N551" s="80"/>
    </row>
    <row r="552" spans="3:14" hidden="1" x14ac:dyDescent="0.25">
      <c r="C552" s="80"/>
      <c r="D552" s="79"/>
      <c r="E552" s="80"/>
      <c r="F552" s="80"/>
      <c r="H552" s="80"/>
      <c r="I552" s="80"/>
      <c r="J552" s="80"/>
      <c r="K552" s="80"/>
      <c r="L552" s="80"/>
      <c r="M552" s="80"/>
      <c r="N552" s="80"/>
    </row>
    <row r="553" spans="3:14" hidden="1" x14ac:dyDescent="0.25">
      <c r="C553" s="80"/>
      <c r="D553" s="79"/>
      <c r="E553" s="80"/>
      <c r="F553" s="80"/>
      <c r="H553" s="80"/>
      <c r="I553" s="80"/>
      <c r="J553" s="80"/>
      <c r="K553" s="80"/>
      <c r="L553" s="80"/>
      <c r="M553" s="80"/>
      <c r="N553" s="80"/>
    </row>
    <row r="554" spans="3:14" hidden="1" x14ac:dyDescent="0.25">
      <c r="C554" s="80"/>
      <c r="D554" s="79"/>
      <c r="E554" s="80"/>
      <c r="F554" s="80"/>
      <c r="H554" s="80"/>
      <c r="I554" s="80"/>
      <c r="J554" s="80"/>
      <c r="K554" s="80"/>
      <c r="L554" s="80"/>
      <c r="M554" s="80"/>
      <c r="N554" s="80"/>
    </row>
    <row r="555" spans="3:14" hidden="1" x14ac:dyDescent="0.25">
      <c r="C555" s="80"/>
      <c r="D555" s="79"/>
      <c r="E555" s="80"/>
      <c r="F555" s="80"/>
      <c r="H555" s="80"/>
      <c r="I555" s="80"/>
      <c r="J555" s="80"/>
      <c r="K555" s="80"/>
      <c r="L555" s="80"/>
      <c r="M555" s="80"/>
      <c r="N555" s="80"/>
    </row>
    <row r="556" spans="3:14" hidden="1" x14ac:dyDescent="0.25">
      <c r="C556" s="80"/>
      <c r="D556" s="79"/>
      <c r="E556" s="80"/>
      <c r="F556" s="80"/>
      <c r="H556" s="80"/>
      <c r="I556" s="80"/>
      <c r="J556" s="80"/>
      <c r="K556" s="80"/>
      <c r="L556" s="80"/>
      <c r="M556" s="80"/>
      <c r="N556" s="80"/>
    </row>
    <row r="557" spans="3:14" hidden="1" x14ac:dyDescent="0.25">
      <c r="C557" s="80"/>
      <c r="D557" s="79"/>
      <c r="E557" s="80"/>
      <c r="F557" s="80"/>
      <c r="H557" s="80"/>
      <c r="I557" s="80"/>
      <c r="J557" s="80"/>
      <c r="K557" s="80"/>
      <c r="L557" s="80"/>
      <c r="M557" s="80"/>
      <c r="N557" s="80"/>
    </row>
    <row r="558" spans="3:14" hidden="1" x14ac:dyDescent="0.25">
      <c r="C558" s="80"/>
      <c r="D558" s="79"/>
      <c r="E558" s="80"/>
      <c r="F558" s="80"/>
      <c r="H558" s="80"/>
      <c r="I558" s="80"/>
      <c r="J558" s="80"/>
      <c r="K558" s="80"/>
      <c r="L558" s="80"/>
      <c r="M558" s="80"/>
      <c r="N558" s="80"/>
    </row>
    <row r="559" spans="3:14" hidden="1" x14ac:dyDescent="0.25">
      <c r="C559" s="80"/>
      <c r="D559" s="79"/>
      <c r="E559" s="80"/>
      <c r="F559" s="80"/>
      <c r="H559" s="80"/>
      <c r="I559" s="80"/>
      <c r="J559" s="80"/>
      <c r="K559" s="80"/>
      <c r="L559" s="80"/>
      <c r="M559" s="80"/>
      <c r="N559" s="80"/>
    </row>
    <row r="560" spans="3:14" hidden="1" x14ac:dyDescent="0.25">
      <c r="C560" s="80"/>
      <c r="D560" s="79"/>
      <c r="E560" s="80"/>
      <c r="F560" s="80"/>
      <c r="H560" s="80"/>
      <c r="I560" s="80"/>
      <c r="J560" s="80"/>
      <c r="K560" s="80"/>
      <c r="L560" s="80"/>
      <c r="M560" s="80"/>
      <c r="N560" s="80"/>
    </row>
    <row r="561" spans="3:14" hidden="1" x14ac:dyDescent="0.25">
      <c r="C561" s="80"/>
      <c r="D561" s="79"/>
      <c r="E561" s="80"/>
      <c r="F561" s="80"/>
      <c r="H561" s="80"/>
      <c r="I561" s="80"/>
      <c r="J561" s="80"/>
      <c r="K561" s="80"/>
      <c r="L561" s="80"/>
      <c r="M561" s="80"/>
      <c r="N561" s="80"/>
    </row>
    <row r="562" spans="3:14" hidden="1" x14ac:dyDescent="0.25">
      <c r="C562" s="80"/>
      <c r="D562" s="79"/>
      <c r="E562" s="80"/>
      <c r="F562" s="80"/>
      <c r="H562" s="80"/>
      <c r="I562" s="80"/>
      <c r="J562" s="80"/>
      <c r="K562" s="80"/>
      <c r="L562" s="80"/>
      <c r="M562" s="80"/>
      <c r="N562" s="80"/>
    </row>
    <row r="563" spans="3:14" hidden="1" x14ac:dyDescent="0.25">
      <c r="C563" s="80"/>
      <c r="D563" s="79"/>
      <c r="E563" s="80"/>
      <c r="F563" s="80"/>
      <c r="H563" s="80"/>
      <c r="I563" s="80"/>
      <c r="J563" s="80"/>
      <c r="K563" s="80"/>
      <c r="L563" s="80"/>
      <c r="M563" s="80"/>
      <c r="N563" s="80"/>
    </row>
    <row r="564" spans="3:14" hidden="1" x14ac:dyDescent="0.25">
      <c r="C564" s="80"/>
      <c r="D564" s="79"/>
      <c r="E564" s="80"/>
      <c r="F564" s="80"/>
      <c r="H564" s="80"/>
      <c r="I564" s="80"/>
      <c r="J564" s="80"/>
      <c r="K564" s="80"/>
      <c r="L564" s="80"/>
      <c r="M564" s="80"/>
      <c r="N564" s="80"/>
    </row>
    <row r="565" spans="3:14" hidden="1" x14ac:dyDescent="0.25">
      <c r="C565" s="80"/>
      <c r="D565" s="79"/>
      <c r="E565" s="80"/>
      <c r="F565" s="80"/>
      <c r="H565" s="80"/>
      <c r="I565" s="80"/>
      <c r="J565" s="80"/>
      <c r="K565" s="80"/>
      <c r="L565" s="80"/>
      <c r="M565" s="80"/>
      <c r="N565" s="80"/>
    </row>
    <row r="566" spans="3:14" hidden="1" x14ac:dyDescent="0.25">
      <c r="C566" s="80"/>
      <c r="D566" s="79"/>
      <c r="E566" s="80"/>
      <c r="F566" s="80"/>
      <c r="H566" s="80"/>
      <c r="I566" s="80"/>
      <c r="J566" s="80"/>
      <c r="K566" s="80"/>
      <c r="L566" s="80"/>
      <c r="M566" s="80"/>
      <c r="N566" s="80"/>
    </row>
    <row r="567" spans="3:14" hidden="1" x14ac:dyDescent="0.25">
      <c r="C567" s="80"/>
      <c r="D567" s="79"/>
      <c r="E567" s="80"/>
      <c r="F567" s="80"/>
      <c r="H567" s="80"/>
      <c r="I567" s="80"/>
      <c r="J567" s="80"/>
      <c r="K567" s="80"/>
      <c r="L567" s="80"/>
      <c r="M567" s="80"/>
      <c r="N567" s="80"/>
    </row>
    <row r="568" spans="3:14" hidden="1" x14ac:dyDescent="0.25">
      <c r="C568" s="80"/>
      <c r="D568" s="79"/>
      <c r="E568" s="80"/>
      <c r="F568" s="80"/>
      <c r="H568" s="80"/>
      <c r="I568" s="80"/>
      <c r="J568" s="80"/>
      <c r="K568" s="80"/>
      <c r="L568" s="80"/>
      <c r="M568" s="80"/>
      <c r="N568" s="80"/>
    </row>
    <row r="569" spans="3:14" hidden="1" x14ac:dyDescent="0.25">
      <c r="C569" s="80"/>
      <c r="D569" s="79"/>
      <c r="E569" s="80"/>
      <c r="F569" s="80"/>
      <c r="H569" s="80"/>
      <c r="I569" s="80"/>
      <c r="J569" s="80"/>
      <c r="K569" s="80"/>
      <c r="L569" s="80"/>
      <c r="M569" s="80"/>
      <c r="N569" s="80"/>
    </row>
    <row r="570" spans="3:14" hidden="1" x14ac:dyDescent="0.25">
      <c r="C570" s="80"/>
      <c r="D570" s="79"/>
      <c r="E570" s="80"/>
      <c r="F570" s="80"/>
      <c r="H570" s="80"/>
      <c r="I570" s="80"/>
      <c r="J570" s="80"/>
      <c r="K570" s="80"/>
      <c r="L570" s="80"/>
      <c r="M570" s="80"/>
      <c r="N570" s="80"/>
    </row>
    <row r="571" spans="3:14" hidden="1" x14ac:dyDescent="0.25">
      <c r="C571" s="80"/>
      <c r="D571" s="79"/>
      <c r="E571" s="80"/>
      <c r="F571" s="80"/>
      <c r="H571" s="80"/>
      <c r="I571" s="80"/>
      <c r="J571" s="80"/>
      <c r="K571" s="80"/>
      <c r="L571" s="80"/>
      <c r="M571" s="80"/>
      <c r="N571" s="80"/>
    </row>
    <row r="572" spans="3:14" hidden="1" x14ac:dyDescent="0.25">
      <c r="C572" s="80"/>
      <c r="D572" s="79"/>
      <c r="E572" s="80"/>
      <c r="F572" s="80"/>
      <c r="H572" s="80"/>
      <c r="I572" s="80"/>
      <c r="J572" s="80"/>
      <c r="K572" s="80"/>
      <c r="L572" s="80"/>
      <c r="M572" s="80"/>
      <c r="N572" s="80"/>
    </row>
    <row r="573" spans="3:14" hidden="1" x14ac:dyDescent="0.25">
      <c r="C573" s="80"/>
      <c r="D573" s="79"/>
      <c r="E573" s="80"/>
      <c r="F573" s="80"/>
      <c r="H573" s="80"/>
      <c r="I573" s="80"/>
      <c r="J573" s="80"/>
      <c r="K573" s="80"/>
      <c r="L573" s="80"/>
      <c r="M573" s="80"/>
      <c r="N573" s="80"/>
    </row>
    <row r="574" spans="3:14" hidden="1" x14ac:dyDescent="0.25">
      <c r="C574" s="80"/>
      <c r="D574" s="79"/>
      <c r="E574" s="80"/>
      <c r="F574" s="80"/>
      <c r="H574" s="80"/>
      <c r="I574" s="80"/>
      <c r="J574" s="80"/>
      <c r="K574" s="80"/>
      <c r="L574" s="80"/>
      <c r="M574" s="80"/>
      <c r="N574" s="80"/>
    </row>
    <row r="575" spans="3:14" hidden="1" x14ac:dyDescent="0.25">
      <c r="C575" s="80"/>
      <c r="D575" s="79"/>
      <c r="E575" s="80"/>
      <c r="F575" s="80"/>
      <c r="H575" s="80"/>
      <c r="I575" s="80"/>
      <c r="J575" s="80"/>
      <c r="K575" s="80"/>
      <c r="L575" s="80"/>
      <c r="M575" s="80"/>
      <c r="N575" s="80"/>
    </row>
    <row r="576" spans="3:14" hidden="1" x14ac:dyDescent="0.25">
      <c r="C576" s="80"/>
      <c r="D576" s="79"/>
      <c r="E576" s="80"/>
      <c r="F576" s="80"/>
      <c r="H576" s="80"/>
      <c r="I576" s="80"/>
      <c r="J576" s="80"/>
      <c r="K576" s="80"/>
      <c r="L576" s="80"/>
      <c r="M576" s="80"/>
      <c r="N576" s="80"/>
    </row>
    <row r="577" spans="3:14" hidden="1" x14ac:dyDescent="0.25">
      <c r="C577" s="80"/>
      <c r="D577" s="79"/>
      <c r="E577" s="80"/>
      <c r="F577" s="80"/>
      <c r="H577" s="80"/>
      <c r="I577" s="80"/>
      <c r="J577" s="80"/>
      <c r="K577" s="80"/>
      <c r="L577" s="80"/>
      <c r="M577" s="80"/>
      <c r="N577" s="80"/>
    </row>
    <row r="578" spans="3:14" hidden="1" x14ac:dyDescent="0.25">
      <c r="C578" s="80"/>
      <c r="D578" s="79"/>
      <c r="E578" s="80"/>
      <c r="F578" s="80"/>
      <c r="H578" s="80"/>
      <c r="I578" s="80"/>
      <c r="J578" s="80"/>
      <c r="K578" s="80"/>
      <c r="L578" s="80"/>
      <c r="M578" s="80"/>
      <c r="N578" s="80"/>
    </row>
    <row r="579" spans="3:14" hidden="1" x14ac:dyDescent="0.25">
      <c r="C579" s="80"/>
      <c r="D579" s="79"/>
      <c r="E579" s="80"/>
      <c r="F579" s="80"/>
      <c r="H579" s="80"/>
      <c r="I579" s="80"/>
      <c r="J579" s="80"/>
      <c r="K579" s="80"/>
      <c r="L579" s="80"/>
      <c r="M579" s="80"/>
      <c r="N579" s="80"/>
    </row>
    <row r="580" spans="3:14" hidden="1" x14ac:dyDescent="0.25">
      <c r="C580" s="80"/>
      <c r="D580" s="79"/>
      <c r="E580" s="80"/>
      <c r="F580" s="80"/>
      <c r="H580" s="80"/>
      <c r="I580" s="80"/>
      <c r="J580" s="80"/>
      <c r="K580" s="80"/>
      <c r="L580" s="80"/>
      <c r="M580" s="80"/>
      <c r="N580" s="80"/>
    </row>
    <row r="581" spans="3:14" hidden="1" x14ac:dyDescent="0.25">
      <c r="C581" s="80"/>
      <c r="D581" s="79"/>
      <c r="E581" s="80"/>
      <c r="F581" s="80"/>
      <c r="H581" s="80"/>
      <c r="I581" s="80"/>
      <c r="J581" s="80"/>
      <c r="K581" s="80"/>
      <c r="L581" s="80"/>
      <c r="M581" s="80"/>
      <c r="N581" s="80"/>
    </row>
    <row r="582" spans="3:14" hidden="1" x14ac:dyDescent="0.25">
      <c r="C582" s="80"/>
      <c r="D582" s="79"/>
      <c r="E582" s="80"/>
      <c r="F582" s="80"/>
      <c r="H582" s="80"/>
      <c r="I582" s="80"/>
      <c r="J582" s="80"/>
      <c r="K582" s="80"/>
      <c r="L582" s="80"/>
      <c r="M582" s="80"/>
      <c r="N582" s="80"/>
    </row>
    <row r="583" spans="3:14" hidden="1" x14ac:dyDescent="0.25">
      <c r="C583" s="80"/>
      <c r="D583" s="79"/>
      <c r="E583" s="80"/>
      <c r="F583" s="80"/>
      <c r="H583" s="80"/>
      <c r="I583" s="80"/>
      <c r="J583" s="80"/>
      <c r="K583" s="80"/>
      <c r="L583" s="80"/>
      <c r="M583" s="80"/>
      <c r="N583" s="80"/>
    </row>
    <row r="584" spans="3:14" hidden="1" x14ac:dyDescent="0.25">
      <c r="C584" s="80"/>
      <c r="D584" s="79"/>
      <c r="E584" s="80"/>
      <c r="F584" s="80"/>
      <c r="H584" s="80"/>
      <c r="I584" s="80"/>
      <c r="J584" s="80"/>
      <c r="K584" s="80"/>
      <c r="L584" s="80"/>
      <c r="M584" s="80"/>
      <c r="N584" s="80"/>
    </row>
    <row r="585" spans="3:14" hidden="1" x14ac:dyDescent="0.25">
      <c r="C585" s="80"/>
      <c r="D585" s="79"/>
      <c r="E585" s="80"/>
      <c r="F585" s="80"/>
      <c r="H585" s="80"/>
      <c r="I585" s="80"/>
      <c r="J585" s="80"/>
      <c r="K585" s="80"/>
      <c r="L585" s="80"/>
      <c r="M585" s="80"/>
      <c r="N585" s="80"/>
    </row>
    <row r="586" spans="3:14" hidden="1" x14ac:dyDescent="0.25">
      <c r="C586" s="80"/>
      <c r="D586" s="79"/>
      <c r="E586" s="80"/>
      <c r="F586" s="80"/>
      <c r="H586" s="80"/>
      <c r="I586" s="80"/>
      <c r="J586" s="80"/>
      <c r="K586" s="80"/>
      <c r="L586" s="80"/>
      <c r="M586" s="80"/>
      <c r="N586" s="80"/>
    </row>
    <row r="587" spans="3:14" hidden="1" x14ac:dyDescent="0.25">
      <c r="C587" s="80"/>
      <c r="D587" s="79"/>
      <c r="E587" s="80"/>
      <c r="F587" s="80"/>
      <c r="H587" s="80"/>
      <c r="I587" s="80"/>
      <c r="J587" s="80"/>
      <c r="K587" s="80"/>
      <c r="L587" s="80"/>
      <c r="M587" s="80"/>
      <c r="N587" s="80"/>
    </row>
    <row r="588" spans="3:14" hidden="1" x14ac:dyDescent="0.25">
      <c r="C588" s="80"/>
      <c r="D588" s="79"/>
      <c r="E588" s="80"/>
      <c r="F588" s="80"/>
      <c r="H588" s="80"/>
      <c r="I588" s="80"/>
      <c r="J588" s="80"/>
      <c r="K588" s="80"/>
      <c r="L588" s="80"/>
      <c r="M588" s="80"/>
      <c r="N588" s="80"/>
    </row>
    <row r="589" spans="3:14" hidden="1" x14ac:dyDescent="0.25">
      <c r="C589" s="80"/>
      <c r="D589" s="79"/>
      <c r="E589" s="80"/>
      <c r="F589" s="80"/>
      <c r="H589" s="80"/>
      <c r="I589" s="80"/>
      <c r="J589" s="80"/>
      <c r="K589" s="80"/>
      <c r="L589" s="80"/>
      <c r="M589" s="80"/>
      <c r="N589" s="80"/>
    </row>
    <row r="590" spans="3:14" hidden="1" x14ac:dyDescent="0.25">
      <c r="C590" s="80"/>
      <c r="D590" s="79"/>
      <c r="E590" s="80"/>
      <c r="F590" s="80"/>
      <c r="H590" s="80"/>
      <c r="I590" s="80"/>
      <c r="J590" s="80"/>
      <c r="K590" s="80"/>
      <c r="L590" s="80"/>
      <c r="M590" s="80"/>
      <c r="N590" s="80"/>
    </row>
    <row r="591" spans="3:14" hidden="1" x14ac:dyDescent="0.25">
      <c r="C591" s="80"/>
      <c r="D591" s="79"/>
      <c r="E591" s="80"/>
      <c r="F591" s="80"/>
      <c r="H591" s="80"/>
      <c r="I591" s="80"/>
      <c r="J591" s="80"/>
      <c r="K591" s="80"/>
      <c r="L591" s="80"/>
      <c r="M591" s="80"/>
      <c r="N591" s="80"/>
    </row>
    <row r="592" spans="3:14" hidden="1" x14ac:dyDescent="0.25">
      <c r="C592" s="80"/>
      <c r="D592" s="79"/>
      <c r="E592" s="80"/>
      <c r="F592" s="80"/>
      <c r="H592" s="80"/>
      <c r="I592" s="80"/>
      <c r="J592" s="80"/>
      <c r="K592" s="80"/>
      <c r="L592" s="80"/>
      <c r="M592" s="80"/>
      <c r="N592" s="80"/>
    </row>
    <row r="593" spans="3:14" hidden="1" x14ac:dyDescent="0.25">
      <c r="C593" s="80"/>
      <c r="D593" s="79"/>
      <c r="E593" s="80"/>
      <c r="F593" s="80"/>
      <c r="H593" s="80"/>
      <c r="I593" s="80"/>
      <c r="J593" s="80"/>
      <c r="K593" s="80"/>
      <c r="L593" s="80"/>
      <c r="M593" s="80"/>
      <c r="N593" s="80"/>
    </row>
    <row r="594" spans="3:14" hidden="1" x14ac:dyDescent="0.25">
      <c r="C594" s="80"/>
      <c r="D594" s="79"/>
      <c r="E594" s="80"/>
      <c r="F594" s="80"/>
      <c r="H594" s="80"/>
      <c r="I594" s="80"/>
      <c r="J594" s="80"/>
      <c r="K594" s="80"/>
      <c r="L594" s="80"/>
      <c r="M594" s="80"/>
      <c r="N594" s="80"/>
    </row>
    <row r="595" spans="3:14" hidden="1" x14ac:dyDescent="0.25">
      <c r="C595" s="80"/>
      <c r="D595" s="79"/>
      <c r="E595" s="80"/>
      <c r="F595" s="80"/>
      <c r="H595" s="80"/>
      <c r="I595" s="80"/>
      <c r="J595" s="80"/>
      <c r="K595" s="80"/>
      <c r="L595" s="80"/>
      <c r="M595" s="80"/>
      <c r="N595" s="80"/>
    </row>
    <row r="596" spans="3:14" hidden="1" x14ac:dyDescent="0.25">
      <c r="C596" s="80"/>
      <c r="D596" s="79"/>
      <c r="E596" s="80"/>
      <c r="F596" s="80"/>
      <c r="H596" s="80"/>
      <c r="I596" s="80"/>
      <c r="J596" s="80"/>
      <c r="K596" s="80"/>
      <c r="L596" s="80"/>
      <c r="M596" s="80"/>
      <c r="N596" s="80"/>
    </row>
    <row r="597" spans="3:14" hidden="1" x14ac:dyDescent="0.25">
      <c r="C597" s="80"/>
      <c r="D597" s="79"/>
      <c r="E597" s="80"/>
      <c r="F597" s="80"/>
      <c r="H597" s="80"/>
      <c r="I597" s="80"/>
      <c r="J597" s="80"/>
      <c r="K597" s="80"/>
      <c r="L597" s="80"/>
      <c r="M597" s="80"/>
      <c r="N597" s="80"/>
    </row>
    <row r="598" spans="3:14" hidden="1" x14ac:dyDescent="0.25">
      <c r="C598" s="80"/>
      <c r="D598" s="79"/>
      <c r="E598" s="80"/>
      <c r="F598" s="80"/>
      <c r="H598" s="80"/>
      <c r="I598" s="80"/>
      <c r="J598" s="80"/>
      <c r="K598" s="80"/>
      <c r="L598" s="80"/>
      <c r="M598" s="80"/>
      <c r="N598" s="80"/>
    </row>
    <row r="599" spans="3:14" hidden="1" x14ac:dyDescent="0.25">
      <c r="C599" s="80"/>
      <c r="D599" s="79"/>
      <c r="E599" s="80"/>
      <c r="F599" s="80"/>
      <c r="H599" s="80"/>
      <c r="I599" s="80"/>
      <c r="J599" s="80"/>
      <c r="K599" s="80"/>
      <c r="L599" s="80"/>
      <c r="M599" s="80"/>
      <c r="N599" s="80"/>
    </row>
    <row r="600" spans="3:14" hidden="1" x14ac:dyDescent="0.25">
      <c r="C600" s="80"/>
      <c r="D600" s="79"/>
      <c r="E600" s="80"/>
      <c r="F600" s="80"/>
      <c r="H600" s="80"/>
      <c r="I600" s="80"/>
      <c r="J600" s="80"/>
      <c r="K600" s="80"/>
      <c r="L600" s="80"/>
      <c r="M600" s="80"/>
      <c r="N600" s="80"/>
    </row>
    <row r="601" spans="3:14" hidden="1" x14ac:dyDescent="0.25">
      <c r="C601" s="80"/>
      <c r="D601" s="79"/>
      <c r="E601" s="80"/>
      <c r="F601" s="80"/>
      <c r="H601" s="80"/>
      <c r="I601" s="80"/>
      <c r="J601" s="80"/>
      <c r="K601" s="80"/>
      <c r="L601" s="80"/>
      <c r="M601" s="80"/>
      <c r="N601" s="80"/>
    </row>
    <row r="602" spans="3:14" hidden="1" x14ac:dyDescent="0.25">
      <c r="C602" s="80"/>
      <c r="D602" s="79"/>
      <c r="E602" s="80"/>
      <c r="F602" s="80"/>
      <c r="H602" s="80"/>
      <c r="I602" s="80"/>
      <c r="J602" s="80"/>
      <c r="K602" s="80"/>
      <c r="L602" s="80"/>
      <c r="M602" s="80"/>
      <c r="N602" s="80"/>
    </row>
    <row r="603" spans="3:14" hidden="1" x14ac:dyDescent="0.25">
      <c r="C603" s="80"/>
      <c r="D603" s="79"/>
      <c r="E603" s="80"/>
      <c r="F603" s="80"/>
      <c r="H603" s="80"/>
      <c r="I603" s="80"/>
      <c r="J603" s="80"/>
      <c r="K603" s="80"/>
      <c r="L603" s="80"/>
      <c r="M603" s="80"/>
      <c r="N603" s="80"/>
    </row>
    <row r="604" spans="3:14" hidden="1" x14ac:dyDescent="0.25">
      <c r="C604" s="80"/>
      <c r="D604" s="79"/>
      <c r="E604" s="80"/>
      <c r="F604" s="80"/>
      <c r="H604" s="80"/>
      <c r="I604" s="80"/>
      <c r="J604" s="80"/>
      <c r="K604" s="80"/>
      <c r="L604" s="80"/>
      <c r="M604" s="80"/>
      <c r="N604" s="80"/>
    </row>
    <row r="605" spans="3:14" hidden="1" x14ac:dyDescent="0.25">
      <c r="C605" s="80"/>
      <c r="D605" s="79"/>
      <c r="E605" s="80"/>
      <c r="F605" s="80"/>
      <c r="H605" s="80"/>
      <c r="I605" s="80"/>
      <c r="J605" s="80"/>
      <c r="K605" s="80"/>
      <c r="L605" s="80"/>
      <c r="M605" s="80"/>
      <c r="N605" s="80"/>
    </row>
    <row r="606" spans="3:14" hidden="1" x14ac:dyDescent="0.25">
      <c r="C606" s="80"/>
      <c r="D606" s="79"/>
      <c r="E606" s="80"/>
      <c r="F606" s="80"/>
      <c r="H606" s="80"/>
      <c r="I606" s="80"/>
      <c r="J606" s="80"/>
      <c r="K606" s="80"/>
      <c r="L606" s="80"/>
      <c r="M606" s="80"/>
      <c r="N606" s="80"/>
    </row>
    <row r="607" spans="3:14" hidden="1" x14ac:dyDescent="0.25">
      <c r="C607" s="80"/>
      <c r="D607" s="79"/>
      <c r="E607" s="80"/>
      <c r="F607" s="80"/>
      <c r="H607" s="80"/>
      <c r="I607" s="80"/>
      <c r="J607" s="80"/>
      <c r="K607" s="80"/>
      <c r="L607" s="80"/>
      <c r="M607" s="80"/>
      <c r="N607" s="80"/>
    </row>
    <row r="608" spans="3:14" hidden="1" x14ac:dyDescent="0.25">
      <c r="C608" s="80"/>
      <c r="D608" s="79"/>
      <c r="E608" s="80"/>
      <c r="F608" s="80"/>
      <c r="H608" s="80"/>
      <c r="I608" s="80"/>
      <c r="J608" s="80"/>
      <c r="K608" s="80"/>
      <c r="L608" s="80"/>
      <c r="M608" s="80"/>
      <c r="N608" s="80"/>
    </row>
    <row r="609" spans="3:14" hidden="1" x14ac:dyDescent="0.25">
      <c r="C609" s="80"/>
      <c r="D609" s="79"/>
      <c r="E609" s="80"/>
      <c r="F609" s="80"/>
      <c r="H609" s="80"/>
      <c r="I609" s="80"/>
      <c r="J609" s="80"/>
      <c r="K609" s="80"/>
      <c r="L609" s="80"/>
      <c r="M609" s="80"/>
      <c r="N609" s="80"/>
    </row>
    <row r="610" spans="3:14" hidden="1" x14ac:dyDescent="0.25">
      <c r="C610" s="80"/>
      <c r="D610" s="79"/>
      <c r="E610" s="80"/>
      <c r="F610" s="80"/>
      <c r="H610" s="80"/>
      <c r="I610" s="80"/>
      <c r="J610" s="80"/>
      <c r="K610" s="80"/>
      <c r="L610" s="80"/>
      <c r="M610" s="80"/>
      <c r="N610" s="80"/>
    </row>
    <row r="611" spans="3:14" hidden="1" x14ac:dyDescent="0.25">
      <c r="C611" s="80"/>
      <c r="D611" s="79"/>
      <c r="E611" s="80"/>
      <c r="F611" s="80"/>
      <c r="H611" s="80"/>
      <c r="I611" s="80"/>
      <c r="J611" s="80"/>
      <c r="K611" s="80"/>
      <c r="L611" s="80"/>
      <c r="M611" s="80"/>
      <c r="N611" s="80"/>
    </row>
    <row r="612" spans="3:14" hidden="1" x14ac:dyDescent="0.25">
      <c r="C612" s="80"/>
      <c r="D612" s="79"/>
      <c r="E612" s="80"/>
      <c r="F612" s="80"/>
      <c r="H612" s="80"/>
      <c r="I612" s="80"/>
      <c r="J612" s="80"/>
      <c r="K612" s="80"/>
      <c r="L612" s="80"/>
      <c r="M612" s="80"/>
      <c r="N612" s="80"/>
    </row>
    <row r="613" spans="3:14" hidden="1" x14ac:dyDescent="0.25">
      <c r="C613" s="80"/>
      <c r="D613" s="79"/>
      <c r="E613" s="80"/>
      <c r="F613" s="80"/>
      <c r="H613" s="80"/>
      <c r="I613" s="80"/>
      <c r="J613" s="80"/>
      <c r="K613" s="80"/>
      <c r="L613" s="80"/>
      <c r="M613" s="80"/>
      <c r="N613" s="80"/>
    </row>
    <row r="614" spans="3:14" hidden="1" x14ac:dyDescent="0.25">
      <c r="C614" s="80"/>
      <c r="D614" s="79"/>
      <c r="E614" s="80"/>
      <c r="F614" s="80"/>
      <c r="H614" s="80"/>
      <c r="I614" s="80"/>
      <c r="J614" s="80"/>
      <c r="K614" s="80"/>
      <c r="L614" s="80"/>
      <c r="M614" s="80"/>
      <c r="N614" s="80"/>
    </row>
    <row r="615" spans="3:14" hidden="1" x14ac:dyDescent="0.25">
      <c r="C615" s="80"/>
      <c r="D615" s="79"/>
      <c r="E615" s="80"/>
      <c r="F615" s="80"/>
      <c r="H615" s="80"/>
      <c r="I615" s="80"/>
      <c r="J615" s="80"/>
      <c r="K615" s="80"/>
      <c r="L615" s="80"/>
      <c r="M615" s="80"/>
      <c r="N615" s="80"/>
    </row>
    <row r="616" spans="3:14" hidden="1" x14ac:dyDescent="0.25">
      <c r="C616" s="80"/>
      <c r="D616" s="79"/>
      <c r="E616" s="80"/>
      <c r="F616" s="80"/>
      <c r="H616" s="80"/>
      <c r="I616" s="80"/>
      <c r="J616" s="80"/>
      <c r="K616" s="80"/>
      <c r="L616" s="80"/>
      <c r="M616" s="80"/>
      <c r="N616" s="80"/>
    </row>
    <row r="617" spans="3:14" hidden="1" x14ac:dyDescent="0.25">
      <c r="C617" s="80"/>
      <c r="D617" s="79"/>
      <c r="E617" s="80"/>
      <c r="F617" s="80"/>
      <c r="H617" s="80"/>
      <c r="I617" s="80"/>
      <c r="J617" s="80"/>
      <c r="K617" s="80"/>
      <c r="L617" s="80"/>
      <c r="M617" s="80"/>
      <c r="N617" s="80"/>
    </row>
    <row r="618" spans="3:14" hidden="1" x14ac:dyDescent="0.25">
      <c r="C618" s="80"/>
      <c r="D618" s="79"/>
      <c r="E618" s="80"/>
      <c r="F618" s="80"/>
      <c r="H618" s="80"/>
      <c r="I618" s="80"/>
      <c r="J618" s="80"/>
      <c r="K618" s="80"/>
      <c r="L618" s="80"/>
      <c r="M618" s="80"/>
      <c r="N618" s="80"/>
    </row>
    <row r="619" spans="3:14" hidden="1" x14ac:dyDescent="0.25">
      <c r="C619" s="80"/>
      <c r="D619" s="79"/>
      <c r="E619" s="80"/>
      <c r="F619" s="80"/>
      <c r="H619" s="80"/>
      <c r="I619" s="80"/>
      <c r="J619" s="80"/>
      <c r="K619" s="80"/>
      <c r="L619" s="80"/>
      <c r="M619" s="80"/>
      <c r="N619" s="80"/>
    </row>
    <row r="620" spans="3:14" hidden="1" x14ac:dyDescent="0.25">
      <c r="C620" s="80"/>
      <c r="D620" s="79"/>
      <c r="E620" s="80"/>
      <c r="F620" s="80"/>
      <c r="H620" s="80"/>
      <c r="I620" s="80"/>
      <c r="J620" s="80"/>
      <c r="K620" s="80"/>
      <c r="L620" s="80"/>
      <c r="M620" s="80"/>
      <c r="N620" s="80"/>
    </row>
    <row r="621" spans="3:14" hidden="1" x14ac:dyDescent="0.25">
      <c r="C621" s="80"/>
      <c r="D621" s="79"/>
      <c r="E621" s="80"/>
      <c r="F621" s="80"/>
      <c r="H621" s="80"/>
      <c r="I621" s="80"/>
      <c r="J621" s="80"/>
      <c r="K621" s="80"/>
      <c r="L621" s="80"/>
      <c r="M621" s="80"/>
      <c r="N621" s="80"/>
    </row>
    <row r="622" spans="3:14" hidden="1" x14ac:dyDescent="0.25">
      <c r="C622" s="80"/>
      <c r="D622" s="79"/>
      <c r="E622" s="80"/>
      <c r="F622" s="80"/>
      <c r="H622" s="80"/>
      <c r="I622" s="80"/>
      <c r="J622" s="80"/>
      <c r="K622" s="80"/>
      <c r="L622" s="80"/>
      <c r="M622" s="80"/>
      <c r="N622" s="80"/>
    </row>
    <row r="623" spans="3:14" hidden="1" x14ac:dyDescent="0.25">
      <c r="C623" s="80"/>
      <c r="D623" s="79"/>
      <c r="E623" s="80"/>
      <c r="F623" s="80"/>
      <c r="H623" s="80"/>
      <c r="I623" s="80"/>
      <c r="J623" s="80"/>
      <c r="K623" s="80"/>
      <c r="L623" s="80"/>
      <c r="M623" s="80"/>
      <c r="N623" s="80"/>
    </row>
    <row r="624" spans="3:14" hidden="1" x14ac:dyDescent="0.25">
      <c r="C624" s="80"/>
      <c r="D624" s="79"/>
      <c r="E624" s="80"/>
      <c r="F624" s="80"/>
      <c r="H624" s="80"/>
      <c r="I624" s="80"/>
      <c r="J624" s="80"/>
      <c r="K624" s="80"/>
      <c r="L624" s="80"/>
      <c r="M624" s="80"/>
      <c r="N624" s="80"/>
    </row>
    <row r="625" spans="3:14" hidden="1" x14ac:dyDescent="0.25">
      <c r="C625" s="80"/>
      <c r="D625" s="79"/>
      <c r="E625" s="80"/>
      <c r="F625" s="80"/>
      <c r="H625" s="80"/>
      <c r="I625" s="80"/>
      <c r="J625" s="80"/>
      <c r="K625" s="80"/>
      <c r="L625" s="80"/>
      <c r="M625" s="80"/>
      <c r="N625" s="80"/>
    </row>
    <row r="626" spans="3:14" hidden="1" x14ac:dyDescent="0.25">
      <c r="C626" s="80"/>
      <c r="D626" s="79"/>
      <c r="E626" s="80"/>
      <c r="F626" s="80"/>
      <c r="H626" s="80"/>
      <c r="I626" s="80"/>
      <c r="J626" s="80"/>
      <c r="K626" s="80"/>
      <c r="L626" s="80"/>
      <c r="M626" s="80"/>
      <c r="N626" s="80"/>
    </row>
    <row r="627" spans="3:14" hidden="1" x14ac:dyDescent="0.25">
      <c r="C627" s="80"/>
      <c r="D627" s="79"/>
      <c r="E627" s="80"/>
      <c r="F627" s="80"/>
      <c r="H627" s="80"/>
      <c r="I627" s="80"/>
      <c r="J627" s="80"/>
      <c r="K627" s="80"/>
      <c r="L627" s="80"/>
      <c r="M627" s="80"/>
      <c r="N627" s="80"/>
    </row>
    <row r="628" spans="3:14" hidden="1" x14ac:dyDescent="0.25">
      <c r="C628" s="80"/>
      <c r="D628" s="79"/>
      <c r="E628" s="80"/>
      <c r="F628" s="80"/>
      <c r="H628" s="80"/>
      <c r="I628" s="80"/>
      <c r="J628" s="80"/>
      <c r="K628" s="80"/>
      <c r="L628" s="80"/>
      <c r="M628" s="80"/>
      <c r="N628" s="80"/>
    </row>
    <row r="629" spans="3:14" hidden="1" x14ac:dyDescent="0.25">
      <c r="C629" s="80"/>
      <c r="D629" s="79"/>
      <c r="E629" s="80"/>
      <c r="F629" s="80"/>
      <c r="H629" s="80"/>
      <c r="I629" s="80"/>
      <c r="J629" s="80"/>
      <c r="K629" s="80"/>
      <c r="L629" s="80"/>
      <c r="M629" s="80"/>
      <c r="N629" s="80"/>
    </row>
    <row r="630" spans="3:14" hidden="1" x14ac:dyDescent="0.25">
      <c r="C630" s="80"/>
      <c r="D630" s="79"/>
      <c r="E630" s="80"/>
      <c r="F630" s="80"/>
      <c r="H630" s="80"/>
      <c r="I630" s="80"/>
      <c r="J630" s="80"/>
      <c r="K630" s="80"/>
      <c r="L630" s="80"/>
      <c r="M630" s="80"/>
      <c r="N630" s="80"/>
    </row>
    <row r="631" spans="3:14" hidden="1" x14ac:dyDescent="0.25">
      <c r="C631" s="80"/>
      <c r="D631" s="79"/>
      <c r="E631" s="80"/>
      <c r="F631" s="80"/>
      <c r="H631" s="80"/>
      <c r="I631" s="80"/>
      <c r="J631" s="80"/>
      <c r="K631" s="80"/>
      <c r="L631" s="80"/>
      <c r="M631" s="80"/>
      <c r="N631" s="80"/>
    </row>
    <row r="632" spans="3:14" hidden="1" x14ac:dyDescent="0.25">
      <c r="C632" s="80"/>
      <c r="D632" s="79"/>
      <c r="E632" s="80"/>
      <c r="F632" s="80"/>
      <c r="H632" s="80"/>
      <c r="I632" s="80"/>
      <c r="J632" s="80"/>
      <c r="K632" s="80"/>
      <c r="L632" s="80"/>
      <c r="M632" s="80"/>
      <c r="N632" s="80"/>
    </row>
    <row r="633" spans="3:14" hidden="1" x14ac:dyDescent="0.25">
      <c r="C633" s="80"/>
      <c r="D633" s="79"/>
      <c r="E633" s="80"/>
      <c r="F633" s="80"/>
      <c r="H633" s="80"/>
      <c r="I633" s="80"/>
      <c r="J633" s="80"/>
      <c r="K633" s="80"/>
      <c r="L633" s="80"/>
      <c r="M633" s="80"/>
      <c r="N633" s="80"/>
    </row>
    <row r="634" spans="3:14" hidden="1" x14ac:dyDescent="0.25">
      <c r="C634" s="80"/>
      <c r="D634" s="79"/>
      <c r="E634" s="80"/>
      <c r="F634" s="80"/>
      <c r="H634" s="80"/>
      <c r="I634" s="80"/>
      <c r="J634" s="80"/>
      <c r="K634" s="80"/>
      <c r="L634" s="80"/>
      <c r="M634" s="80"/>
      <c r="N634" s="80"/>
    </row>
    <row r="635" spans="3:14" hidden="1" x14ac:dyDescent="0.25">
      <c r="C635" s="80"/>
      <c r="D635" s="79"/>
      <c r="E635" s="80"/>
      <c r="F635" s="80"/>
      <c r="H635" s="80"/>
      <c r="I635" s="80"/>
      <c r="J635" s="80"/>
      <c r="K635" s="80"/>
      <c r="L635" s="80"/>
      <c r="M635" s="80"/>
      <c r="N635" s="80"/>
    </row>
    <row r="636" spans="3:14" hidden="1" x14ac:dyDescent="0.25">
      <c r="C636" s="80"/>
      <c r="D636" s="79"/>
      <c r="E636" s="80"/>
      <c r="F636" s="80"/>
      <c r="H636" s="80"/>
      <c r="I636" s="80"/>
      <c r="J636" s="80"/>
      <c r="K636" s="80"/>
      <c r="L636" s="80"/>
      <c r="M636" s="80"/>
      <c r="N636" s="80"/>
    </row>
    <row r="637" spans="3:14" hidden="1" x14ac:dyDescent="0.25">
      <c r="C637" s="80"/>
      <c r="D637" s="79"/>
      <c r="E637" s="80"/>
      <c r="F637" s="80"/>
      <c r="H637" s="80"/>
      <c r="I637" s="80"/>
      <c r="J637" s="80"/>
      <c r="K637" s="80"/>
      <c r="L637" s="80"/>
      <c r="M637" s="80"/>
      <c r="N637" s="80"/>
    </row>
    <row r="638" spans="3:14" hidden="1" x14ac:dyDescent="0.25">
      <c r="C638" s="80"/>
      <c r="D638" s="79"/>
      <c r="E638" s="80"/>
      <c r="F638" s="80"/>
      <c r="H638" s="80"/>
      <c r="I638" s="80"/>
      <c r="J638" s="80"/>
      <c r="K638" s="80"/>
      <c r="L638" s="80"/>
      <c r="M638" s="80"/>
      <c r="N638" s="80"/>
    </row>
    <row r="639" spans="3:14" hidden="1" x14ac:dyDescent="0.25">
      <c r="C639" s="80"/>
      <c r="D639" s="79"/>
      <c r="E639" s="80"/>
      <c r="F639" s="80"/>
      <c r="H639" s="80"/>
      <c r="I639" s="80"/>
      <c r="J639" s="80"/>
      <c r="K639" s="80"/>
      <c r="L639" s="80"/>
      <c r="M639" s="80"/>
      <c r="N639" s="80"/>
    </row>
    <row r="640" spans="3:14" hidden="1" x14ac:dyDescent="0.25">
      <c r="C640" s="80"/>
      <c r="D640" s="79"/>
      <c r="E640" s="80"/>
      <c r="F640" s="80"/>
      <c r="H640" s="80"/>
      <c r="I640" s="80"/>
      <c r="J640" s="80"/>
      <c r="K640" s="80"/>
      <c r="L640" s="80"/>
      <c r="M640" s="80"/>
      <c r="N640" s="80"/>
    </row>
    <row r="641" spans="3:14" hidden="1" x14ac:dyDescent="0.25">
      <c r="C641" s="80"/>
      <c r="D641" s="79"/>
      <c r="E641" s="80"/>
      <c r="F641" s="80"/>
      <c r="H641" s="80"/>
      <c r="I641" s="80"/>
      <c r="J641" s="80"/>
      <c r="K641" s="80"/>
      <c r="L641" s="80"/>
      <c r="M641" s="80"/>
      <c r="N641" s="80"/>
    </row>
    <row r="642" spans="3:14" hidden="1" x14ac:dyDescent="0.25">
      <c r="C642" s="80"/>
      <c r="D642" s="79"/>
      <c r="E642" s="80"/>
      <c r="F642" s="80"/>
      <c r="H642" s="80"/>
      <c r="I642" s="80"/>
      <c r="J642" s="80"/>
      <c r="K642" s="80"/>
      <c r="L642" s="80"/>
      <c r="M642" s="80"/>
      <c r="N642" s="80"/>
    </row>
    <row r="643" spans="3:14" hidden="1" x14ac:dyDescent="0.25">
      <c r="C643" s="80"/>
      <c r="D643" s="79"/>
      <c r="E643" s="80"/>
      <c r="F643" s="80"/>
      <c r="H643" s="80"/>
      <c r="I643" s="80"/>
      <c r="J643" s="80"/>
      <c r="K643" s="80"/>
      <c r="L643" s="80"/>
      <c r="M643" s="80"/>
      <c r="N643" s="80"/>
    </row>
    <row r="644" spans="3:14" hidden="1" x14ac:dyDescent="0.25">
      <c r="C644" s="80"/>
      <c r="D644" s="79"/>
      <c r="E644" s="80"/>
      <c r="F644" s="80"/>
      <c r="H644" s="80"/>
      <c r="I644" s="80"/>
      <c r="J644" s="80"/>
      <c r="K644" s="80"/>
      <c r="L644" s="80"/>
      <c r="M644" s="80"/>
      <c r="N644" s="80"/>
    </row>
    <row r="645" spans="3:14" hidden="1" x14ac:dyDescent="0.25">
      <c r="C645" s="80"/>
      <c r="D645" s="79"/>
      <c r="E645" s="80"/>
      <c r="F645" s="80"/>
      <c r="H645" s="80"/>
      <c r="I645" s="80"/>
      <c r="J645" s="80"/>
      <c r="K645" s="80"/>
      <c r="L645" s="80"/>
      <c r="M645" s="80"/>
      <c r="N645" s="80"/>
    </row>
    <row r="646" spans="3:14" hidden="1" x14ac:dyDescent="0.25">
      <c r="C646" s="80"/>
      <c r="D646" s="79"/>
      <c r="E646" s="80"/>
      <c r="F646" s="80"/>
      <c r="H646" s="80"/>
      <c r="I646" s="80"/>
      <c r="J646" s="80"/>
      <c r="K646" s="80"/>
      <c r="L646" s="80"/>
      <c r="M646" s="80"/>
      <c r="N646" s="80"/>
    </row>
    <row r="647" spans="3:14" hidden="1" x14ac:dyDescent="0.25">
      <c r="C647" s="80"/>
      <c r="D647" s="79"/>
      <c r="E647" s="80"/>
      <c r="F647" s="80"/>
      <c r="H647" s="80"/>
      <c r="I647" s="80"/>
      <c r="J647" s="80"/>
      <c r="K647" s="80"/>
      <c r="L647" s="80"/>
      <c r="M647" s="80"/>
      <c r="N647" s="80"/>
    </row>
    <row r="648" spans="3:14" hidden="1" x14ac:dyDescent="0.25">
      <c r="C648" s="80"/>
      <c r="D648" s="79"/>
      <c r="E648" s="80"/>
      <c r="F648" s="80"/>
      <c r="H648" s="80"/>
      <c r="I648" s="80"/>
      <c r="J648" s="80"/>
      <c r="K648" s="80"/>
      <c r="L648" s="80"/>
      <c r="M648" s="80"/>
      <c r="N648" s="80"/>
    </row>
    <row r="649" spans="3:14" hidden="1" x14ac:dyDescent="0.25">
      <c r="C649" s="80"/>
      <c r="D649" s="79"/>
      <c r="E649" s="80"/>
      <c r="F649" s="80"/>
      <c r="H649" s="80"/>
      <c r="I649" s="80"/>
      <c r="J649" s="80"/>
      <c r="K649" s="80"/>
      <c r="L649" s="80"/>
      <c r="M649" s="80"/>
      <c r="N649" s="80"/>
    </row>
    <row r="650" spans="3:14" hidden="1" x14ac:dyDescent="0.25">
      <c r="C650" s="80"/>
      <c r="D650" s="79"/>
      <c r="E650" s="80"/>
      <c r="F650" s="80"/>
      <c r="H650" s="80"/>
      <c r="I650" s="80"/>
      <c r="J650" s="80"/>
      <c r="K650" s="80"/>
      <c r="L650" s="80"/>
      <c r="M650" s="80"/>
      <c r="N650" s="80"/>
    </row>
    <row r="651" spans="3:14" hidden="1" x14ac:dyDescent="0.25">
      <c r="C651" s="80"/>
      <c r="D651" s="79"/>
      <c r="E651" s="80"/>
      <c r="F651" s="80"/>
      <c r="H651" s="80"/>
      <c r="I651" s="80"/>
      <c r="J651" s="80"/>
      <c r="K651" s="80"/>
      <c r="L651" s="80"/>
      <c r="M651" s="80"/>
      <c r="N651" s="80"/>
    </row>
    <row r="652" spans="3:14" hidden="1" x14ac:dyDescent="0.25">
      <c r="C652" s="80"/>
      <c r="D652" s="79"/>
      <c r="E652" s="80"/>
      <c r="F652" s="80"/>
      <c r="H652" s="80"/>
      <c r="I652" s="80"/>
      <c r="J652" s="80"/>
      <c r="K652" s="80"/>
      <c r="L652" s="80"/>
      <c r="M652" s="80"/>
      <c r="N652" s="80"/>
    </row>
    <row r="653" spans="3:14" hidden="1" x14ac:dyDescent="0.25">
      <c r="C653" s="80"/>
      <c r="D653" s="79"/>
      <c r="E653" s="80"/>
      <c r="F653" s="80"/>
      <c r="H653" s="80"/>
      <c r="I653" s="80"/>
      <c r="J653" s="80"/>
      <c r="K653" s="80"/>
      <c r="L653" s="80"/>
      <c r="M653" s="80"/>
      <c r="N653" s="80"/>
    </row>
    <row r="654" spans="3:14" hidden="1" x14ac:dyDescent="0.25">
      <c r="C654" s="80"/>
      <c r="D654" s="79"/>
      <c r="E654" s="80"/>
      <c r="F654" s="80"/>
      <c r="H654" s="80"/>
      <c r="I654" s="80"/>
      <c r="J654" s="80"/>
      <c r="K654" s="80"/>
      <c r="L654" s="80"/>
      <c r="M654" s="80"/>
      <c r="N654" s="80"/>
    </row>
    <row r="655" spans="3:14" hidden="1" x14ac:dyDescent="0.25">
      <c r="C655" s="80"/>
      <c r="D655" s="79"/>
      <c r="E655" s="80"/>
      <c r="F655" s="80"/>
      <c r="H655" s="80"/>
      <c r="I655" s="80"/>
      <c r="J655" s="80"/>
      <c r="K655" s="80"/>
      <c r="L655" s="80"/>
      <c r="M655" s="80"/>
      <c r="N655" s="80"/>
    </row>
    <row r="656" spans="3:14" hidden="1" x14ac:dyDescent="0.25">
      <c r="C656" s="80"/>
      <c r="D656" s="79"/>
      <c r="E656" s="80"/>
      <c r="F656" s="80"/>
      <c r="H656" s="80"/>
      <c r="I656" s="80"/>
      <c r="J656" s="80"/>
      <c r="K656" s="80"/>
      <c r="L656" s="80"/>
      <c r="M656" s="80"/>
      <c r="N656" s="80"/>
    </row>
    <row r="657" spans="3:14" hidden="1" x14ac:dyDescent="0.25">
      <c r="C657" s="80"/>
      <c r="D657" s="79"/>
      <c r="E657" s="80"/>
      <c r="F657" s="80"/>
      <c r="H657" s="80"/>
      <c r="I657" s="80"/>
      <c r="J657" s="80"/>
      <c r="K657" s="80"/>
      <c r="L657" s="80"/>
      <c r="M657" s="80"/>
      <c r="N657" s="80"/>
    </row>
    <row r="658" spans="3:14" hidden="1" x14ac:dyDescent="0.25">
      <c r="C658" s="80"/>
      <c r="D658" s="79"/>
      <c r="E658" s="80"/>
      <c r="F658" s="80"/>
      <c r="H658" s="80"/>
      <c r="I658" s="80"/>
      <c r="J658" s="80"/>
      <c r="K658" s="80"/>
      <c r="L658" s="80"/>
      <c r="M658" s="80"/>
      <c r="N658" s="80"/>
    </row>
    <row r="659" spans="3:14" hidden="1" x14ac:dyDescent="0.25">
      <c r="C659" s="80"/>
      <c r="D659" s="79"/>
      <c r="E659" s="80"/>
      <c r="F659" s="80"/>
      <c r="H659" s="80"/>
      <c r="I659" s="80"/>
      <c r="J659" s="80"/>
      <c r="K659" s="80"/>
      <c r="L659" s="80"/>
      <c r="M659" s="80"/>
      <c r="N659" s="80"/>
    </row>
    <row r="660" spans="3:14" hidden="1" x14ac:dyDescent="0.25">
      <c r="C660" s="80"/>
      <c r="D660" s="79"/>
      <c r="E660" s="80"/>
      <c r="F660" s="80"/>
      <c r="H660" s="80"/>
      <c r="I660" s="80"/>
      <c r="J660" s="80"/>
      <c r="K660" s="80"/>
      <c r="L660" s="80"/>
      <c r="M660" s="80"/>
      <c r="N660" s="80"/>
    </row>
    <row r="661" spans="3:14" hidden="1" x14ac:dyDescent="0.25">
      <c r="C661" s="80"/>
      <c r="D661" s="79"/>
      <c r="E661" s="80"/>
      <c r="F661" s="80"/>
      <c r="H661" s="80"/>
      <c r="I661" s="80"/>
      <c r="J661" s="80"/>
      <c r="K661" s="80"/>
      <c r="L661" s="80"/>
      <c r="M661" s="80"/>
      <c r="N661" s="80"/>
    </row>
    <row r="662" spans="3:14" hidden="1" x14ac:dyDescent="0.25">
      <c r="C662" s="80"/>
      <c r="D662" s="79"/>
      <c r="E662" s="80"/>
      <c r="F662" s="80"/>
      <c r="H662" s="80"/>
      <c r="I662" s="80"/>
      <c r="J662" s="80"/>
      <c r="K662" s="80"/>
      <c r="L662" s="80"/>
      <c r="M662" s="80"/>
      <c r="N662" s="80"/>
    </row>
    <row r="663" spans="3:14" hidden="1" x14ac:dyDescent="0.25">
      <c r="C663" s="80"/>
      <c r="D663" s="79"/>
      <c r="E663" s="80"/>
      <c r="F663" s="80"/>
      <c r="H663" s="80"/>
      <c r="I663" s="80"/>
      <c r="J663" s="80"/>
      <c r="K663" s="80"/>
      <c r="L663" s="80"/>
      <c r="M663" s="80"/>
      <c r="N663" s="80"/>
    </row>
    <row r="664" spans="3:14" hidden="1" x14ac:dyDescent="0.25">
      <c r="C664" s="80"/>
      <c r="D664" s="79"/>
      <c r="E664" s="80"/>
      <c r="F664" s="80"/>
      <c r="H664" s="80"/>
      <c r="I664" s="80"/>
      <c r="J664" s="80"/>
      <c r="K664" s="80"/>
      <c r="L664" s="80"/>
      <c r="M664" s="80"/>
      <c r="N664" s="80"/>
    </row>
    <row r="665" spans="3:14" hidden="1" x14ac:dyDescent="0.25">
      <c r="C665" s="80"/>
      <c r="D665" s="79"/>
      <c r="E665" s="80"/>
      <c r="F665" s="80"/>
      <c r="H665" s="80"/>
      <c r="I665" s="80"/>
      <c r="J665" s="80"/>
      <c r="K665" s="80"/>
      <c r="L665" s="80"/>
      <c r="M665" s="80"/>
      <c r="N665" s="80"/>
    </row>
    <row r="666" spans="3:14" hidden="1" x14ac:dyDescent="0.25">
      <c r="C666" s="80"/>
      <c r="D666" s="79"/>
      <c r="E666" s="80"/>
      <c r="F666" s="80"/>
      <c r="H666" s="80"/>
      <c r="I666" s="80"/>
      <c r="J666" s="80"/>
      <c r="K666" s="80"/>
      <c r="L666" s="80"/>
      <c r="M666" s="80"/>
      <c r="N666" s="80"/>
    </row>
    <row r="667" spans="3:14" hidden="1" x14ac:dyDescent="0.25">
      <c r="C667" s="80"/>
      <c r="D667" s="79"/>
      <c r="E667" s="80"/>
      <c r="F667" s="80"/>
      <c r="H667" s="80"/>
      <c r="I667" s="80"/>
      <c r="J667" s="80"/>
      <c r="K667" s="80"/>
      <c r="L667" s="80"/>
      <c r="M667" s="80"/>
      <c r="N667" s="80"/>
    </row>
    <row r="668" spans="3:14" hidden="1" x14ac:dyDescent="0.25">
      <c r="C668" s="80"/>
      <c r="D668" s="79"/>
      <c r="E668" s="80"/>
      <c r="F668" s="80"/>
      <c r="H668" s="80"/>
      <c r="I668" s="80"/>
      <c r="J668" s="80"/>
      <c r="K668" s="80"/>
      <c r="L668" s="80"/>
      <c r="M668" s="80"/>
      <c r="N668" s="80"/>
    </row>
    <row r="669" spans="3:14" hidden="1" x14ac:dyDescent="0.25">
      <c r="C669" s="80"/>
      <c r="D669" s="79"/>
      <c r="E669" s="80"/>
      <c r="F669" s="80"/>
      <c r="H669" s="80"/>
      <c r="I669" s="80"/>
      <c r="J669" s="80"/>
      <c r="K669" s="80"/>
      <c r="L669" s="80"/>
      <c r="M669" s="80"/>
      <c r="N669" s="80"/>
    </row>
    <row r="670" spans="3:14" hidden="1" x14ac:dyDescent="0.25">
      <c r="C670" s="80"/>
      <c r="D670" s="79"/>
      <c r="E670" s="80"/>
      <c r="F670" s="80"/>
      <c r="H670" s="80"/>
      <c r="I670" s="80"/>
      <c r="J670" s="80"/>
      <c r="K670" s="80"/>
      <c r="L670" s="80"/>
      <c r="M670" s="80"/>
      <c r="N670" s="80"/>
    </row>
    <row r="671" spans="3:14" hidden="1" x14ac:dyDescent="0.25">
      <c r="C671" s="80"/>
      <c r="D671" s="79"/>
      <c r="E671" s="80"/>
      <c r="F671" s="80"/>
      <c r="H671" s="80"/>
      <c r="I671" s="80"/>
      <c r="J671" s="80"/>
      <c r="K671" s="80"/>
      <c r="L671" s="80"/>
      <c r="M671" s="80"/>
      <c r="N671" s="80"/>
    </row>
    <row r="672" spans="3:14" hidden="1" x14ac:dyDescent="0.25">
      <c r="C672" s="80"/>
      <c r="D672" s="79"/>
      <c r="E672" s="80"/>
      <c r="F672" s="80"/>
      <c r="H672" s="80"/>
      <c r="I672" s="80"/>
      <c r="J672" s="80"/>
      <c r="K672" s="80"/>
      <c r="L672" s="80"/>
      <c r="M672" s="80"/>
      <c r="N672" s="80"/>
    </row>
    <row r="673" spans="3:14" hidden="1" x14ac:dyDescent="0.25">
      <c r="C673" s="80"/>
      <c r="D673" s="79"/>
      <c r="E673" s="80"/>
      <c r="F673" s="80"/>
      <c r="H673" s="80"/>
      <c r="I673" s="80"/>
      <c r="J673" s="80"/>
      <c r="K673" s="80"/>
      <c r="L673" s="80"/>
      <c r="M673" s="80"/>
      <c r="N673" s="80"/>
    </row>
    <row r="674" spans="3:14" hidden="1" x14ac:dyDescent="0.25">
      <c r="C674" s="80"/>
      <c r="D674" s="79"/>
      <c r="E674" s="80"/>
      <c r="F674" s="80"/>
      <c r="H674" s="80"/>
      <c r="I674" s="80"/>
      <c r="J674" s="80"/>
      <c r="K674" s="80"/>
      <c r="L674" s="80"/>
      <c r="M674" s="80"/>
      <c r="N674" s="80"/>
    </row>
    <row r="675" spans="3:14" hidden="1" x14ac:dyDescent="0.25">
      <c r="C675" s="80"/>
      <c r="D675" s="79"/>
      <c r="E675" s="80"/>
      <c r="F675" s="80"/>
      <c r="H675" s="80"/>
      <c r="I675" s="80"/>
      <c r="J675" s="80"/>
      <c r="K675" s="80"/>
      <c r="L675" s="80"/>
      <c r="M675" s="80"/>
      <c r="N675" s="80"/>
    </row>
    <row r="676" spans="3:14" hidden="1" x14ac:dyDescent="0.25">
      <c r="C676" s="80"/>
      <c r="D676" s="79"/>
      <c r="E676" s="80"/>
      <c r="F676" s="80"/>
      <c r="H676" s="80"/>
      <c r="I676" s="80"/>
      <c r="J676" s="80"/>
      <c r="K676" s="80"/>
      <c r="L676" s="80"/>
      <c r="M676" s="80"/>
      <c r="N676" s="80"/>
    </row>
    <row r="677" spans="3:14" hidden="1" x14ac:dyDescent="0.25">
      <c r="C677" s="80"/>
      <c r="D677" s="79"/>
      <c r="E677" s="80"/>
      <c r="F677" s="80"/>
      <c r="H677" s="80"/>
      <c r="I677" s="80"/>
      <c r="J677" s="80"/>
      <c r="K677" s="80"/>
      <c r="L677" s="80"/>
      <c r="M677" s="80"/>
      <c r="N677" s="80"/>
    </row>
    <row r="678" spans="3:14" hidden="1" x14ac:dyDescent="0.25">
      <c r="C678" s="80"/>
      <c r="D678" s="79"/>
      <c r="E678" s="80"/>
      <c r="F678" s="80"/>
      <c r="H678" s="80"/>
      <c r="I678" s="80"/>
      <c r="J678" s="80"/>
      <c r="K678" s="80"/>
      <c r="L678" s="80"/>
      <c r="M678" s="80"/>
      <c r="N678" s="80"/>
    </row>
    <row r="679" spans="3:14" hidden="1" x14ac:dyDescent="0.25">
      <c r="C679" s="80"/>
      <c r="D679" s="79"/>
      <c r="E679" s="80"/>
      <c r="F679" s="80"/>
      <c r="H679" s="80"/>
      <c r="I679" s="80"/>
      <c r="J679" s="80"/>
      <c r="K679" s="80"/>
      <c r="L679" s="80"/>
      <c r="M679" s="80"/>
      <c r="N679" s="80"/>
    </row>
    <row r="680" spans="3:14" hidden="1" x14ac:dyDescent="0.25">
      <c r="C680" s="80"/>
      <c r="D680" s="79"/>
      <c r="E680" s="80"/>
      <c r="F680" s="80"/>
      <c r="H680" s="80"/>
      <c r="I680" s="80"/>
      <c r="J680" s="80"/>
      <c r="K680" s="80"/>
      <c r="L680" s="80"/>
      <c r="M680" s="80"/>
      <c r="N680" s="80"/>
    </row>
    <row r="681" spans="3:14" hidden="1" x14ac:dyDescent="0.25">
      <c r="C681" s="80"/>
      <c r="D681" s="79"/>
      <c r="E681" s="80"/>
      <c r="F681" s="80"/>
      <c r="H681" s="80"/>
      <c r="I681" s="80"/>
      <c r="J681" s="80"/>
      <c r="K681" s="80"/>
      <c r="L681" s="80"/>
      <c r="M681" s="80"/>
      <c r="N681" s="80"/>
    </row>
    <row r="682" spans="3:14" hidden="1" x14ac:dyDescent="0.25">
      <c r="C682" s="80"/>
      <c r="D682" s="79"/>
      <c r="E682" s="80"/>
      <c r="F682" s="80"/>
      <c r="H682" s="80"/>
      <c r="I682" s="80"/>
      <c r="J682" s="80"/>
      <c r="K682" s="80"/>
      <c r="L682" s="80"/>
      <c r="M682" s="80"/>
      <c r="N682" s="80"/>
    </row>
    <row r="683" spans="3:14" hidden="1" x14ac:dyDescent="0.25">
      <c r="C683" s="80"/>
      <c r="D683" s="79"/>
      <c r="E683" s="80"/>
      <c r="F683" s="80"/>
      <c r="H683" s="80"/>
      <c r="I683" s="80"/>
      <c r="J683" s="80"/>
      <c r="K683" s="80"/>
      <c r="L683" s="80"/>
      <c r="M683" s="80"/>
      <c r="N683" s="80"/>
    </row>
    <row r="684" spans="3:14" hidden="1" x14ac:dyDescent="0.25">
      <c r="C684" s="80"/>
      <c r="D684" s="79"/>
      <c r="E684" s="80"/>
      <c r="F684" s="80"/>
      <c r="H684" s="80"/>
      <c r="I684" s="80"/>
      <c r="J684" s="80"/>
      <c r="K684" s="80"/>
      <c r="L684" s="80"/>
      <c r="M684" s="80"/>
      <c r="N684" s="80"/>
    </row>
    <row r="685" spans="3:14" hidden="1" x14ac:dyDescent="0.25">
      <c r="C685" s="80"/>
      <c r="D685" s="79"/>
      <c r="E685" s="80"/>
      <c r="F685" s="80"/>
      <c r="H685" s="80"/>
      <c r="I685" s="80"/>
      <c r="J685" s="80"/>
      <c r="K685" s="80"/>
      <c r="L685" s="80"/>
      <c r="M685" s="80"/>
      <c r="N685" s="80"/>
    </row>
    <row r="686" spans="3:14" hidden="1" x14ac:dyDescent="0.25">
      <c r="C686" s="80"/>
      <c r="D686" s="79"/>
      <c r="E686" s="80"/>
      <c r="F686" s="80"/>
      <c r="H686" s="80"/>
      <c r="I686" s="80"/>
      <c r="J686" s="80"/>
      <c r="K686" s="80"/>
      <c r="L686" s="80"/>
      <c r="M686" s="80"/>
      <c r="N686" s="80"/>
    </row>
    <row r="687" spans="3:14" hidden="1" x14ac:dyDescent="0.25">
      <c r="C687" s="80"/>
      <c r="D687" s="79"/>
      <c r="E687" s="80"/>
      <c r="F687" s="80"/>
      <c r="H687" s="80"/>
      <c r="I687" s="80"/>
      <c r="J687" s="80"/>
      <c r="K687" s="80"/>
      <c r="L687" s="80"/>
      <c r="M687" s="80"/>
      <c r="N687" s="80"/>
    </row>
    <row r="688" spans="3:14" hidden="1" x14ac:dyDescent="0.25">
      <c r="C688" s="80"/>
      <c r="D688" s="79"/>
      <c r="E688" s="80"/>
      <c r="F688" s="80"/>
      <c r="H688" s="80"/>
      <c r="I688" s="80"/>
      <c r="J688" s="80"/>
      <c r="K688" s="80"/>
      <c r="L688" s="80"/>
      <c r="M688" s="80"/>
      <c r="N688" s="80"/>
    </row>
    <row r="689" spans="3:14" hidden="1" x14ac:dyDescent="0.25">
      <c r="C689" s="80"/>
      <c r="D689" s="79"/>
      <c r="E689" s="80"/>
      <c r="F689" s="80"/>
      <c r="H689" s="80"/>
      <c r="I689" s="80"/>
      <c r="J689" s="80"/>
      <c r="K689" s="80"/>
      <c r="L689" s="80"/>
      <c r="M689" s="80"/>
      <c r="N689" s="80"/>
    </row>
    <row r="690" spans="3:14" hidden="1" x14ac:dyDescent="0.25">
      <c r="C690" s="80"/>
      <c r="D690" s="79"/>
      <c r="E690" s="80"/>
      <c r="F690" s="80"/>
      <c r="H690" s="80"/>
      <c r="I690" s="80"/>
      <c r="J690" s="80"/>
      <c r="K690" s="80"/>
      <c r="L690" s="80"/>
      <c r="M690" s="80"/>
      <c r="N690" s="80"/>
    </row>
    <row r="691" spans="3:14" hidden="1" x14ac:dyDescent="0.25">
      <c r="C691" s="80"/>
      <c r="D691" s="79"/>
      <c r="E691" s="80"/>
      <c r="F691" s="80"/>
      <c r="H691" s="80"/>
      <c r="I691" s="80"/>
      <c r="J691" s="80"/>
      <c r="K691" s="80"/>
      <c r="L691" s="80"/>
      <c r="M691" s="80"/>
      <c r="N691" s="80"/>
    </row>
    <row r="692" spans="3:14" hidden="1" x14ac:dyDescent="0.25">
      <c r="C692" s="80"/>
      <c r="D692" s="79"/>
      <c r="E692" s="80"/>
      <c r="F692" s="80"/>
      <c r="H692" s="80"/>
      <c r="I692" s="80"/>
      <c r="J692" s="80"/>
      <c r="K692" s="80"/>
      <c r="L692" s="80"/>
      <c r="M692" s="80"/>
      <c r="N692" s="80"/>
    </row>
    <row r="693" spans="3:14" hidden="1" x14ac:dyDescent="0.25">
      <c r="C693" s="80"/>
      <c r="D693" s="79"/>
      <c r="E693" s="80"/>
      <c r="F693" s="80"/>
      <c r="H693" s="80"/>
      <c r="I693" s="80"/>
      <c r="J693" s="80"/>
      <c r="K693" s="80"/>
      <c r="L693" s="80"/>
      <c r="M693" s="80"/>
      <c r="N693" s="80"/>
    </row>
    <row r="694" spans="3:14" hidden="1" x14ac:dyDescent="0.25">
      <c r="C694" s="80"/>
      <c r="D694" s="79"/>
      <c r="E694" s="80"/>
      <c r="F694" s="80"/>
      <c r="H694" s="80"/>
      <c r="I694" s="80"/>
      <c r="J694" s="80"/>
      <c r="K694" s="80"/>
      <c r="L694" s="80"/>
      <c r="M694" s="80"/>
      <c r="N694" s="80"/>
    </row>
    <row r="695" spans="3:14" hidden="1" x14ac:dyDescent="0.25">
      <c r="C695" s="80"/>
      <c r="D695" s="79"/>
      <c r="E695" s="80"/>
      <c r="F695" s="80"/>
      <c r="H695" s="80"/>
      <c r="I695" s="80"/>
      <c r="J695" s="80"/>
      <c r="K695" s="80"/>
      <c r="L695" s="80"/>
      <c r="M695" s="80"/>
      <c r="N695" s="80"/>
    </row>
    <row r="696" spans="3:14" hidden="1" x14ac:dyDescent="0.25">
      <c r="C696" s="80"/>
      <c r="D696" s="79"/>
      <c r="E696" s="80"/>
      <c r="F696" s="80"/>
      <c r="H696" s="80"/>
      <c r="I696" s="80"/>
      <c r="J696" s="80"/>
      <c r="K696" s="80"/>
      <c r="L696" s="80"/>
      <c r="M696" s="80"/>
      <c r="N696" s="80"/>
    </row>
    <row r="697" spans="3:14" hidden="1" x14ac:dyDescent="0.25">
      <c r="C697" s="80"/>
      <c r="D697" s="79"/>
      <c r="E697" s="80"/>
      <c r="F697" s="80"/>
      <c r="H697" s="80"/>
      <c r="I697" s="80"/>
      <c r="J697" s="80"/>
      <c r="K697" s="80"/>
      <c r="L697" s="80"/>
      <c r="M697" s="80"/>
      <c r="N697" s="80"/>
    </row>
    <row r="698" spans="3:14" hidden="1" x14ac:dyDescent="0.25">
      <c r="C698" s="80"/>
      <c r="D698" s="79"/>
      <c r="E698" s="80"/>
      <c r="F698" s="80"/>
      <c r="H698" s="80"/>
      <c r="I698" s="80"/>
      <c r="J698" s="80"/>
      <c r="K698" s="80"/>
      <c r="L698" s="80"/>
      <c r="M698" s="80"/>
      <c r="N698" s="80"/>
    </row>
    <row r="699" spans="3:14" hidden="1" x14ac:dyDescent="0.25">
      <c r="C699" s="80"/>
      <c r="D699" s="79"/>
      <c r="E699" s="80"/>
      <c r="F699" s="80"/>
      <c r="H699" s="80"/>
      <c r="I699" s="80"/>
      <c r="J699" s="80"/>
      <c r="K699" s="80"/>
      <c r="L699" s="80"/>
      <c r="M699" s="80"/>
      <c r="N699" s="80"/>
    </row>
    <row r="700" spans="3:14" hidden="1" x14ac:dyDescent="0.25">
      <c r="C700" s="80"/>
      <c r="D700" s="79"/>
      <c r="E700" s="80"/>
      <c r="F700" s="80"/>
      <c r="H700" s="80"/>
      <c r="I700" s="80"/>
      <c r="J700" s="80"/>
      <c r="K700" s="80"/>
      <c r="L700" s="80"/>
      <c r="M700" s="80"/>
      <c r="N700" s="80"/>
    </row>
    <row r="701" spans="3:14" hidden="1" x14ac:dyDescent="0.25">
      <c r="C701" s="80"/>
      <c r="D701" s="79"/>
      <c r="E701" s="80"/>
      <c r="F701" s="80"/>
      <c r="H701" s="80"/>
      <c r="I701" s="80"/>
      <c r="J701" s="80"/>
      <c r="K701" s="80"/>
      <c r="L701" s="80"/>
      <c r="M701" s="80"/>
      <c r="N701" s="80"/>
    </row>
    <row r="702" spans="3:14" hidden="1" x14ac:dyDescent="0.25">
      <c r="C702" s="80"/>
      <c r="D702" s="79"/>
      <c r="E702" s="80"/>
      <c r="F702" s="80"/>
      <c r="H702" s="80"/>
      <c r="I702" s="80"/>
      <c r="J702" s="80"/>
      <c r="K702" s="80"/>
      <c r="L702" s="80"/>
      <c r="M702" s="80"/>
      <c r="N702" s="80"/>
    </row>
    <row r="703" spans="3:14" hidden="1" x14ac:dyDescent="0.25">
      <c r="C703" s="80"/>
      <c r="D703" s="79"/>
      <c r="E703" s="80"/>
      <c r="F703" s="80"/>
      <c r="H703" s="80"/>
      <c r="I703" s="80"/>
      <c r="J703" s="80"/>
      <c r="K703" s="80"/>
      <c r="L703" s="80"/>
      <c r="M703" s="80"/>
      <c r="N703" s="80"/>
    </row>
    <row r="704" spans="3:14" hidden="1" x14ac:dyDescent="0.25">
      <c r="C704" s="80"/>
      <c r="D704" s="79"/>
      <c r="E704" s="80"/>
      <c r="F704" s="80"/>
      <c r="H704" s="80"/>
      <c r="I704" s="80"/>
      <c r="J704" s="80"/>
      <c r="K704" s="80"/>
      <c r="L704" s="80"/>
      <c r="M704" s="80"/>
      <c r="N704" s="80"/>
    </row>
    <row r="705" spans="3:14" hidden="1" x14ac:dyDescent="0.25">
      <c r="C705" s="80"/>
      <c r="D705" s="79"/>
      <c r="E705" s="80"/>
      <c r="F705" s="80"/>
      <c r="H705" s="80"/>
      <c r="I705" s="80"/>
      <c r="J705" s="80"/>
      <c r="K705" s="80"/>
      <c r="L705" s="80"/>
      <c r="M705" s="80"/>
      <c r="N705" s="80"/>
    </row>
    <row r="706" spans="3:14" hidden="1" x14ac:dyDescent="0.25">
      <c r="C706" s="80"/>
      <c r="D706" s="79"/>
      <c r="E706" s="80"/>
      <c r="F706" s="80"/>
      <c r="H706" s="80"/>
      <c r="I706" s="80"/>
      <c r="J706" s="80"/>
      <c r="K706" s="80"/>
      <c r="L706" s="80"/>
      <c r="M706" s="80"/>
      <c r="N706" s="80"/>
    </row>
    <row r="707" spans="3:14" hidden="1" x14ac:dyDescent="0.25">
      <c r="C707" s="80"/>
      <c r="D707" s="79"/>
      <c r="E707" s="80"/>
      <c r="F707" s="80"/>
      <c r="H707" s="80"/>
      <c r="I707" s="80"/>
      <c r="J707" s="80"/>
      <c r="K707" s="80"/>
      <c r="L707" s="80"/>
      <c r="M707" s="80"/>
      <c r="N707" s="80"/>
    </row>
    <row r="708" spans="3:14" hidden="1" x14ac:dyDescent="0.25">
      <c r="C708" s="80"/>
      <c r="D708" s="79"/>
      <c r="E708" s="80"/>
      <c r="F708" s="80"/>
      <c r="H708" s="80"/>
      <c r="I708" s="80"/>
      <c r="J708" s="80"/>
      <c r="K708" s="80"/>
      <c r="L708" s="80"/>
      <c r="M708" s="80"/>
      <c r="N708" s="80"/>
    </row>
    <row r="709" spans="3:14" hidden="1" x14ac:dyDescent="0.25">
      <c r="C709" s="80"/>
      <c r="D709" s="79"/>
      <c r="E709" s="80"/>
      <c r="F709" s="80"/>
      <c r="H709" s="80"/>
      <c r="I709" s="80"/>
      <c r="J709" s="80"/>
      <c r="K709" s="80"/>
      <c r="L709" s="80"/>
      <c r="M709" s="80"/>
      <c r="N709" s="80"/>
    </row>
    <row r="710" spans="3:14" hidden="1" x14ac:dyDescent="0.25">
      <c r="C710" s="80"/>
      <c r="D710" s="79"/>
      <c r="E710" s="80"/>
      <c r="F710" s="80"/>
      <c r="H710" s="80"/>
      <c r="I710" s="80"/>
      <c r="J710" s="80"/>
      <c r="K710" s="80"/>
      <c r="L710" s="80"/>
      <c r="M710" s="80"/>
      <c r="N710" s="80"/>
    </row>
    <row r="711" spans="3:14" hidden="1" x14ac:dyDescent="0.25">
      <c r="C711" s="80"/>
      <c r="D711" s="79"/>
      <c r="E711" s="80"/>
      <c r="F711" s="80"/>
      <c r="H711" s="80"/>
      <c r="I711" s="80"/>
      <c r="J711" s="80"/>
      <c r="K711" s="80"/>
      <c r="L711" s="80"/>
      <c r="M711" s="80"/>
      <c r="N711" s="80"/>
    </row>
    <row r="712" spans="3:14" hidden="1" x14ac:dyDescent="0.25">
      <c r="C712" s="80"/>
      <c r="D712" s="79"/>
      <c r="E712" s="80"/>
      <c r="F712" s="80"/>
      <c r="H712" s="80"/>
      <c r="I712" s="80"/>
      <c r="J712" s="80"/>
      <c r="K712" s="80"/>
      <c r="L712" s="80"/>
      <c r="M712" s="80"/>
      <c r="N712" s="80"/>
    </row>
    <row r="713" spans="3:14" hidden="1" x14ac:dyDescent="0.25">
      <c r="C713" s="80"/>
      <c r="D713" s="79"/>
      <c r="E713" s="80"/>
      <c r="F713" s="80"/>
      <c r="H713" s="80"/>
      <c r="I713" s="80"/>
      <c r="J713" s="80"/>
      <c r="K713" s="80"/>
      <c r="L713" s="80"/>
      <c r="M713" s="80"/>
      <c r="N713" s="80"/>
    </row>
    <row r="714" spans="3:14" hidden="1" x14ac:dyDescent="0.25">
      <c r="C714" s="80"/>
      <c r="D714" s="79"/>
      <c r="E714" s="80"/>
      <c r="F714" s="80"/>
      <c r="H714" s="80"/>
      <c r="I714" s="80"/>
      <c r="J714" s="80"/>
      <c r="K714" s="80"/>
      <c r="L714" s="80"/>
      <c r="M714" s="80"/>
      <c r="N714" s="80"/>
    </row>
    <row r="715" spans="3:14" hidden="1" x14ac:dyDescent="0.25">
      <c r="C715" s="80"/>
      <c r="D715" s="79"/>
      <c r="E715" s="80"/>
      <c r="F715" s="80"/>
      <c r="H715" s="80"/>
      <c r="I715" s="80"/>
      <c r="J715" s="80"/>
      <c r="K715" s="80"/>
      <c r="L715" s="80"/>
      <c r="M715" s="80"/>
      <c r="N715" s="80"/>
    </row>
    <row r="716" spans="3:14" hidden="1" x14ac:dyDescent="0.25">
      <c r="C716" s="80"/>
      <c r="D716" s="79"/>
      <c r="E716" s="80"/>
      <c r="F716" s="80"/>
      <c r="H716" s="80"/>
      <c r="I716" s="80"/>
      <c r="J716" s="80"/>
      <c r="K716" s="80"/>
      <c r="L716" s="80"/>
      <c r="M716" s="80"/>
      <c r="N716" s="80"/>
    </row>
    <row r="717" spans="3:14" hidden="1" x14ac:dyDescent="0.25">
      <c r="C717" s="80"/>
      <c r="D717" s="79"/>
      <c r="E717" s="80"/>
      <c r="F717" s="80"/>
      <c r="H717" s="80"/>
      <c r="I717" s="80"/>
      <c r="J717" s="80"/>
      <c r="K717" s="80"/>
      <c r="L717" s="80"/>
      <c r="M717" s="80"/>
      <c r="N717" s="80"/>
    </row>
    <row r="718" spans="3:14" hidden="1" x14ac:dyDescent="0.25">
      <c r="C718" s="80"/>
      <c r="D718" s="79"/>
      <c r="E718" s="80"/>
      <c r="F718" s="80"/>
      <c r="H718" s="80"/>
      <c r="I718" s="80"/>
      <c r="J718" s="80"/>
      <c r="K718" s="80"/>
      <c r="L718" s="80"/>
      <c r="M718" s="80"/>
      <c r="N718" s="80"/>
    </row>
    <row r="719" spans="3:14" hidden="1" x14ac:dyDescent="0.25">
      <c r="C719" s="80"/>
      <c r="D719" s="79"/>
      <c r="E719" s="80"/>
      <c r="F719" s="80"/>
      <c r="H719" s="80"/>
      <c r="I719" s="80"/>
      <c r="J719" s="80"/>
      <c r="K719" s="80"/>
      <c r="L719" s="80"/>
      <c r="M719" s="80"/>
      <c r="N719" s="80"/>
    </row>
    <row r="720" spans="3:14" hidden="1" x14ac:dyDescent="0.25">
      <c r="C720" s="80"/>
      <c r="D720" s="79"/>
      <c r="E720" s="80"/>
      <c r="F720" s="80"/>
      <c r="H720" s="80"/>
      <c r="I720" s="80"/>
      <c r="J720" s="80"/>
      <c r="K720" s="80"/>
      <c r="L720" s="80"/>
      <c r="M720" s="80"/>
      <c r="N720" s="80"/>
    </row>
    <row r="721" spans="3:14" hidden="1" x14ac:dyDescent="0.25">
      <c r="C721" s="80"/>
      <c r="D721" s="79"/>
      <c r="E721" s="80"/>
      <c r="F721" s="80"/>
      <c r="H721" s="80"/>
      <c r="I721" s="80"/>
      <c r="J721" s="80"/>
      <c r="K721" s="80"/>
      <c r="L721" s="80"/>
      <c r="M721" s="80"/>
      <c r="N721" s="80"/>
    </row>
    <row r="722" spans="3:14" hidden="1" x14ac:dyDescent="0.25">
      <c r="C722" s="80"/>
      <c r="D722" s="79"/>
      <c r="E722" s="80"/>
      <c r="F722" s="80"/>
      <c r="H722" s="80"/>
      <c r="I722" s="80"/>
      <c r="J722" s="80"/>
      <c r="K722" s="80"/>
      <c r="L722" s="80"/>
      <c r="M722" s="80"/>
      <c r="N722" s="80"/>
    </row>
    <row r="723" spans="3:14" hidden="1" x14ac:dyDescent="0.25">
      <c r="C723" s="80"/>
      <c r="D723" s="79"/>
      <c r="E723" s="80"/>
      <c r="F723" s="80"/>
      <c r="H723" s="80"/>
      <c r="I723" s="80"/>
      <c r="J723" s="80"/>
      <c r="K723" s="80"/>
      <c r="L723" s="80"/>
      <c r="M723" s="80"/>
      <c r="N723" s="80"/>
    </row>
    <row r="724" spans="3:14" hidden="1" x14ac:dyDescent="0.25">
      <c r="C724" s="80"/>
      <c r="D724" s="79"/>
      <c r="E724" s="80"/>
      <c r="F724" s="80"/>
      <c r="H724" s="80"/>
      <c r="I724" s="80"/>
      <c r="J724" s="80"/>
      <c r="K724" s="80"/>
      <c r="L724" s="80"/>
      <c r="M724" s="80"/>
      <c r="N724" s="80"/>
    </row>
    <row r="725" spans="3:14" hidden="1" x14ac:dyDescent="0.25">
      <c r="C725" s="80"/>
      <c r="D725" s="79"/>
      <c r="E725" s="80"/>
      <c r="F725" s="80"/>
      <c r="H725" s="80"/>
      <c r="I725" s="80"/>
      <c r="J725" s="80"/>
      <c r="K725" s="80"/>
      <c r="L725" s="80"/>
      <c r="M725" s="80"/>
      <c r="N725" s="80"/>
    </row>
    <row r="726" spans="3:14" hidden="1" x14ac:dyDescent="0.25">
      <c r="C726" s="80"/>
      <c r="D726" s="79"/>
      <c r="E726" s="80"/>
      <c r="F726" s="80"/>
      <c r="H726" s="80"/>
      <c r="I726" s="80"/>
      <c r="J726" s="80"/>
      <c r="K726" s="80"/>
      <c r="L726" s="80"/>
      <c r="M726" s="80"/>
      <c r="N726" s="80"/>
    </row>
    <row r="727" spans="3:14" hidden="1" x14ac:dyDescent="0.25">
      <c r="C727" s="80"/>
      <c r="D727" s="79"/>
      <c r="E727" s="80"/>
      <c r="F727" s="80"/>
      <c r="H727" s="80"/>
      <c r="I727" s="80"/>
      <c r="J727" s="80"/>
      <c r="K727" s="80"/>
      <c r="L727" s="80"/>
      <c r="M727" s="80"/>
      <c r="N727" s="80"/>
    </row>
    <row r="728" spans="3:14" hidden="1" x14ac:dyDescent="0.25">
      <c r="C728" s="80"/>
      <c r="D728" s="79"/>
      <c r="E728" s="80"/>
      <c r="F728" s="80"/>
      <c r="H728" s="80"/>
      <c r="I728" s="80"/>
      <c r="J728" s="80"/>
      <c r="K728" s="80"/>
      <c r="L728" s="80"/>
      <c r="M728" s="80"/>
      <c r="N728" s="80"/>
    </row>
    <row r="729" spans="3:14" hidden="1" x14ac:dyDescent="0.25">
      <c r="C729" s="80"/>
      <c r="D729" s="79"/>
      <c r="E729" s="80"/>
      <c r="F729" s="80"/>
      <c r="H729" s="80"/>
      <c r="I729" s="80"/>
      <c r="J729" s="80"/>
      <c r="K729" s="80"/>
      <c r="L729" s="80"/>
      <c r="M729" s="80"/>
      <c r="N729" s="80"/>
    </row>
    <row r="730" spans="3:14" hidden="1" x14ac:dyDescent="0.25">
      <c r="C730" s="80"/>
      <c r="D730" s="79"/>
      <c r="E730" s="80"/>
      <c r="F730" s="80"/>
      <c r="H730" s="80"/>
      <c r="I730" s="80"/>
      <c r="J730" s="80"/>
      <c r="K730" s="80"/>
      <c r="L730" s="80"/>
      <c r="M730" s="80"/>
      <c r="N730" s="80"/>
    </row>
    <row r="731" spans="3:14" hidden="1" x14ac:dyDescent="0.25">
      <c r="C731" s="80"/>
      <c r="D731" s="79"/>
      <c r="E731" s="80"/>
      <c r="F731" s="80"/>
      <c r="H731" s="80"/>
      <c r="I731" s="80"/>
      <c r="J731" s="80"/>
      <c r="K731" s="80"/>
      <c r="L731" s="80"/>
      <c r="M731" s="80"/>
      <c r="N731" s="80"/>
    </row>
    <row r="732" spans="3:14" hidden="1" x14ac:dyDescent="0.25">
      <c r="C732" s="80"/>
      <c r="D732" s="79"/>
      <c r="E732" s="80"/>
      <c r="F732" s="80"/>
      <c r="H732" s="80"/>
      <c r="I732" s="80"/>
      <c r="J732" s="80"/>
      <c r="K732" s="80"/>
      <c r="L732" s="80"/>
      <c r="M732" s="80"/>
      <c r="N732" s="80"/>
    </row>
    <row r="733" spans="3:14" hidden="1" x14ac:dyDescent="0.25">
      <c r="C733" s="80"/>
      <c r="D733" s="79"/>
      <c r="E733" s="80"/>
      <c r="F733" s="80"/>
      <c r="H733" s="80"/>
      <c r="I733" s="80"/>
      <c r="J733" s="80"/>
      <c r="K733" s="80"/>
      <c r="L733" s="80"/>
      <c r="M733" s="80"/>
      <c r="N733" s="80"/>
    </row>
    <row r="734" spans="3:14" hidden="1" x14ac:dyDescent="0.25">
      <c r="C734" s="80"/>
      <c r="D734" s="79"/>
      <c r="E734" s="80"/>
      <c r="F734" s="80"/>
      <c r="H734" s="80"/>
      <c r="I734" s="80"/>
      <c r="J734" s="80"/>
      <c r="K734" s="80"/>
      <c r="L734" s="80"/>
      <c r="M734" s="80"/>
      <c r="N734" s="80"/>
    </row>
    <row r="735" spans="3:14" hidden="1" x14ac:dyDescent="0.25">
      <c r="C735" s="80"/>
      <c r="D735" s="79"/>
      <c r="E735" s="80"/>
      <c r="F735" s="80"/>
      <c r="H735" s="80"/>
      <c r="I735" s="80"/>
      <c r="J735" s="80"/>
      <c r="K735" s="80"/>
      <c r="L735" s="80"/>
      <c r="M735" s="80"/>
      <c r="N735" s="80"/>
    </row>
    <row r="736" spans="3:14" hidden="1" x14ac:dyDescent="0.25">
      <c r="C736" s="80"/>
      <c r="D736" s="79"/>
      <c r="E736" s="80"/>
      <c r="F736" s="80"/>
      <c r="H736" s="80"/>
      <c r="I736" s="80"/>
      <c r="J736" s="80"/>
      <c r="K736" s="80"/>
      <c r="L736" s="80"/>
      <c r="M736" s="80"/>
      <c r="N736" s="80"/>
    </row>
    <row r="737" spans="3:14" hidden="1" x14ac:dyDescent="0.25">
      <c r="C737" s="80"/>
      <c r="D737" s="79"/>
      <c r="E737" s="80"/>
      <c r="F737" s="80"/>
      <c r="H737" s="80"/>
      <c r="I737" s="80"/>
      <c r="J737" s="80"/>
      <c r="K737" s="80"/>
      <c r="L737" s="80"/>
      <c r="M737" s="80"/>
      <c r="N737" s="80"/>
    </row>
    <row r="738" spans="3:14" hidden="1" x14ac:dyDescent="0.25">
      <c r="C738" s="80"/>
      <c r="D738" s="79"/>
      <c r="E738" s="80"/>
      <c r="F738" s="80"/>
      <c r="H738" s="80"/>
      <c r="I738" s="80"/>
      <c r="J738" s="80"/>
      <c r="K738" s="80"/>
      <c r="L738" s="80"/>
      <c r="M738" s="80"/>
      <c r="N738" s="80"/>
    </row>
    <row r="739" spans="3:14" hidden="1" x14ac:dyDescent="0.25">
      <c r="C739" s="80"/>
      <c r="D739" s="79"/>
      <c r="E739" s="80"/>
      <c r="F739" s="80"/>
      <c r="H739" s="80"/>
      <c r="I739" s="80"/>
      <c r="J739" s="80"/>
      <c r="K739" s="80"/>
      <c r="L739" s="80"/>
      <c r="M739" s="80"/>
      <c r="N739" s="80"/>
    </row>
    <row r="740" spans="3:14" hidden="1" x14ac:dyDescent="0.25">
      <c r="C740" s="80"/>
      <c r="D740" s="79"/>
      <c r="E740" s="80"/>
      <c r="F740" s="80"/>
      <c r="H740" s="80"/>
      <c r="I740" s="80"/>
      <c r="J740" s="80"/>
      <c r="K740" s="80"/>
      <c r="L740" s="80"/>
      <c r="M740" s="80"/>
      <c r="N740" s="80"/>
    </row>
    <row r="741" spans="3:14" hidden="1" x14ac:dyDescent="0.25">
      <c r="C741" s="80"/>
      <c r="D741" s="79"/>
      <c r="E741" s="80"/>
      <c r="F741" s="80"/>
      <c r="H741" s="80"/>
      <c r="I741" s="80"/>
      <c r="J741" s="80"/>
      <c r="K741" s="80"/>
      <c r="L741" s="80"/>
      <c r="M741" s="80"/>
      <c r="N741" s="80"/>
    </row>
    <row r="742" spans="3:14" hidden="1" x14ac:dyDescent="0.25">
      <c r="C742" s="80"/>
      <c r="D742" s="79"/>
      <c r="E742" s="80"/>
      <c r="F742" s="80"/>
      <c r="H742" s="80"/>
      <c r="I742" s="80"/>
      <c r="J742" s="80"/>
      <c r="K742" s="80"/>
      <c r="L742" s="80"/>
      <c r="M742" s="80"/>
      <c r="N742" s="80"/>
    </row>
    <row r="743" spans="3:14" hidden="1" x14ac:dyDescent="0.25">
      <c r="C743" s="80"/>
      <c r="D743" s="79"/>
      <c r="E743" s="80"/>
      <c r="F743" s="80"/>
      <c r="H743" s="80"/>
      <c r="I743" s="80"/>
      <c r="J743" s="80"/>
      <c r="K743" s="80"/>
      <c r="L743" s="80"/>
      <c r="M743" s="80"/>
      <c r="N743" s="80"/>
    </row>
    <row r="744" spans="3:14" hidden="1" x14ac:dyDescent="0.25">
      <c r="C744" s="80"/>
      <c r="D744" s="79"/>
      <c r="E744" s="80"/>
      <c r="F744" s="80"/>
      <c r="H744" s="80"/>
      <c r="I744" s="80"/>
      <c r="J744" s="80"/>
      <c r="K744" s="80"/>
      <c r="L744" s="80"/>
      <c r="M744" s="80"/>
      <c r="N744" s="80"/>
    </row>
    <row r="745" spans="3:14" hidden="1" x14ac:dyDescent="0.25">
      <c r="C745" s="80"/>
      <c r="D745" s="79"/>
      <c r="E745" s="80"/>
      <c r="F745" s="80"/>
      <c r="H745" s="80"/>
      <c r="I745" s="80"/>
      <c r="J745" s="80"/>
      <c r="K745" s="80"/>
      <c r="L745" s="80"/>
      <c r="M745" s="80"/>
      <c r="N745" s="80"/>
    </row>
    <row r="746" spans="3:14" hidden="1" x14ac:dyDescent="0.25">
      <c r="C746" s="80"/>
      <c r="D746" s="79"/>
      <c r="E746" s="80"/>
      <c r="F746" s="80"/>
      <c r="H746" s="80"/>
      <c r="I746" s="80"/>
      <c r="J746" s="80"/>
      <c r="K746" s="80"/>
      <c r="L746" s="80"/>
      <c r="M746" s="80"/>
      <c r="N746" s="80"/>
    </row>
    <row r="747" spans="3:14" hidden="1" x14ac:dyDescent="0.25">
      <c r="C747" s="80"/>
      <c r="D747" s="79"/>
      <c r="E747" s="80"/>
      <c r="F747" s="80"/>
      <c r="H747" s="80"/>
      <c r="I747" s="80"/>
      <c r="J747" s="80"/>
      <c r="K747" s="80"/>
      <c r="L747" s="80"/>
      <c r="M747" s="80"/>
      <c r="N747" s="80"/>
    </row>
    <row r="748" spans="3:14" hidden="1" x14ac:dyDescent="0.25">
      <c r="C748" s="80"/>
      <c r="D748" s="79"/>
      <c r="E748" s="80"/>
      <c r="F748" s="80"/>
      <c r="H748" s="80"/>
      <c r="I748" s="80"/>
      <c r="J748" s="80"/>
      <c r="K748" s="80"/>
      <c r="L748" s="80"/>
      <c r="M748" s="80"/>
      <c r="N748" s="80"/>
    </row>
    <row r="749" spans="3:14" hidden="1" x14ac:dyDescent="0.25">
      <c r="C749" s="80"/>
      <c r="D749" s="79"/>
      <c r="E749" s="80"/>
      <c r="F749" s="80"/>
      <c r="H749" s="80"/>
      <c r="I749" s="80"/>
      <c r="J749" s="80"/>
      <c r="K749" s="80"/>
      <c r="L749" s="80"/>
      <c r="M749" s="80"/>
      <c r="N749" s="80"/>
    </row>
    <row r="750" spans="3:14" hidden="1" x14ac:dyDescent="0.25">
      <c r="C750" s="80"/>
      <c r="D750" s="79"/>
      <c r="E750" s="80"/>
      <c r="F750" s="80"/>
      <c r="H750" s="80"/>
      <c r="I750" s="80"/>
      <c r="J750" s="80"/>
      <c r="K750" s="80"/>
      <c r="L750" s="80"/>
      <c r="M750" s="80"/>
      <c r="N750" s="80"/>
    </row>
    <row r="751" spans="3:14" hidden="1" x14ac:dyDescent="0.25">
      <c r="C751" s="80"/>
      <c r="D751" s="79"/>
      <c r="E751" s="80"/>
      <c r="F751" s="80"/>
      <c r="H751" s="80"/>
      <c r="I751" s="80"/>
      <c r="J751" s="80"/>
      <c r="K751" s="80"/>
      <c r="L751" s="80"/>
      <c r="M751" s="80"/>
      <c r="N751" s="80"/>
    </row>
    <row r="752" spans="3:14" hidden="1" x14ac:dyDescent="0.25">
      <c r="C752" s="80"/>
      <c r="D752" s="79"/>
      <c r="E752" s="80"/>
      <c r="F752" s="80"/>
      <c r="H752" s="80"/>
      <c r="I752" s="80"/>
      <c r="J752" s="80"/>
      <c r="K752" s="80"/>
      <c r="L752" s="80"/>
      <c r="M752" s="80"/>
      <c r="N752" s="80"/>
    </row>
    <row r="753" spans="3:14" hidden="1" x14ac:dyDescent="0.25">
      <c r="C753" s="80"/>
      <c r="D753" s="79"/>
      <c r="E753" s="80"/>
      <c r="F753" s="80"/>
      <c r="H753" s="80"/>
      <c r="I753" s="80"/>
      <c r="J753" s="80"/>
      <c r="K753" s="80"/>
      <c r="L753" s="80"/>
      <c r="M753" s="80"/>
      <c r="N753" s="80"/>
    </row>
    <row r="754" spans="3:14" hidden="1" x14ac:dyDescent="0.25">
      <c r="C754" s="80"/>
      <c r="D754" s="79"/>
      <c r="E754" s="80"/>
      <c r="F754" s="80"/>
      <c r="H754" s="80"/>
      <c r="I754" s="80"/>
      <c r="J754" s="80"/>
      <c r="K754" s="80"/>
      <c r="L754" s="80"/>
      <c r="M754" s="80"/>
      <c r="N754" s="80"/>
    </row>
    <row r="755" spans="3:14" hidden="1" x14ac:dyDescent="0.25">
      <c r="C755" s="80"/>
      <c r="D755" s="79"/>
      <c r="E755" s="80"/>
      <c r="F755" s="80"/>
      <c r="H755" s="80"/>
      <c r="I755" s="80"/>
      <c r="J755" s="80"/>
      <c r="K755" s="80"/>
      <c r="L755" s="80"/>
      <c r="M755" s="80"/>
      <c r="N755" s="80"/>
    </row>
    <row r="756" spans="3:14" hidden="1" x14ac:dyDescent="0.25">
      <c r="C756" s="80"/>
      <c r="D756" s="79"/>
      <c r="E756" s="80"/>
      <c r="F756" s="80"/>
      <c r="H756" s="80"/>
      <c r="I756" s="80"/>
      <c r="J756" s="80"/>
      <c r="K756" s="80"/>
      <c r="L756" s="80"/>
      <c r="M756" s="80"/>
      <c r="N756" s="80"/>
    </row>
    <row r="757" spans="3:14" hidden="1" x14ac:dyDescent="0.25">
      <c r="C757" s="80"/>
      <c r="D757" s="79"/>
      <c r="E757" s="80"/>
      <c r="F757" s="80"/>
      <c r="H757" s="80"/>
      <c r="I757" s="80"/>
      <c r="J757" s="80"/>
      <c r="K757" s="80"/>
      <c r="L757" s="80"/>
      <c r="M757" s="80"/>
      <c r="N757" s="80"/>
    </row>
    <row r="758" spans="3:14" hidden="1" x14ac:dyDescent="0.25">
      <c r="C758" s="80"/>
      <c r="D758" s="79"/>
      <c r="E758" s="80"/>
      <c r="F758" s="80"/>
      <c r="H758" s="80"/>
      <c r="I758" s="80"/>
      <c r="J758" s="80"/>
      <c r="K758" s="80"/>
      <c r="L758" s="80"/>
      <c r="M758" s="80"/>
      <c r="N758" s="80"/>
    </row>
    <row r="759" spans="3:14" hidden="1" x14ac:dyDescent="0.25">
      <c r="C759" s="80"/>
      <c r="D759" s="79"/>
      <c r="E759" s="80"/>
      <c r="F759" s="80"/>
      <c r="H759" s="80"/>
      <c r="I759" s="80"/>
      <c r="J759" s="80"/>
      <c r="K759" s="80"/>
      <c r="L759" s="80"/>
      <c r="M759" s="80"/>
      <c r="N759" s="80"/>
    </row>
    <row r="760" spans="3:14" hidden="1" x14ac:dyDescent="0.25">
      <c r="C760" s="80"/>
      <c r="D760" s="79"/>
      <c r="E760" s="80"/>
      <c r="F760" s="80"/>
      <c r="H760" s="80"/>
      <c r="I760" s="80"/>
      <c r="J760" s="80"/>
      <c r="K760" s="80"/>
      <c r="L760" s="80"/>
      <c r="M760" s="80"/>
      <c r="N760" s="80"/>
    </row>
    <row r="761" spans="3:14" hidden="1" x14ac:dyDescent="0.25">
      <c r="C761" s="80"/>
      <c r="D761" s="79"/>
      <c r="E761" s="80"/>
      <c r="F761" s="80"/>
      <c r="H761" s="80"/>
      <c r="I761" s="80"/>
      <c r="J761" s="80"/>
      <c r="K761" s="80"/>
      <c r="L761" s="80"/>
      <c r="M761" s="80"/>
      <c r="N761" s="80"/>
    </row>
    <row r="762" spans="3:14" hidden="1" x14ac:dyDescent="0.25">
      <c r="C762" s="80"/>
      <c r="D762" s="79"/>
      <c r="E762" s="80"/>
      <c r="F762" s="80"/>
      <c r="H762" s="80"/>
      <c r="I762" s="80"/>
      <c r="J762" s="80"/>
      <c r="K762" s="80"/>
      <c r="L762" s="80"/>
      <c r="M762" s="80"/>
      <c r="N762" s="80"/>
    </row>
    <row r="763" spans="3:14" hidden="1" x14ac:dyDescent="0.25">
      <c r="C763" s="80"/>
      <c r="D763" s="79"/>
      <c r="E763" s="80"/>
      <c r="F763" s="80"/>
      <c r="H763" s="80"/>
      <c r="I763" s="80"/>
      <c r="J763" s="80"/>
      <c r="K763" s="80"/>
      <c r="L763" s="80"/>
      <c r="M763" s="80"/>
      <c r="N763" s="80"/>
    </row>
    <row r="764" spans="3:14" hidden="1" x14ac:dyDescent="0.25">
      <c r="C764" s="80"/>
      <c r="D764" s="79"/>
      <c r="E764" s="80"/>
      <c r="F764" s="80"/>
      <c r="H764" s="80"/>
      <c r="I764" s="80"/>
      <c r="J764" s="80"/>
      <c r="K764" s="80"/>
      <c r="L764" s="80"/>
      <c r="M764" s="80"/>
      <c r="N764" s="80"/>
    </row>
    <row r="765" spans="3:14" hidden="1" x14ac:dyDescent="0.25">
      <c r="C765" s="80"/>
      <c r="D765" s="79"/>
      <c r="E765" s="80"/>
      <c r="F765" s="80"/>
      <c r="H765" s="80"/>
      <c r="I765" s="80"/>
      <c r="J765" s="80"/>
      <c r="K765" s="80"/>
      <c r="L765" s="80"/>
      <c r="M765" s="80"/>
      <c r="N765" s="80"/>
    </row>
    <row r="766" spans="3:14" hidden="1" x14ac:dyDescent="0.25">
      <c r="C766" s="80"/>
      <c r="D766" s="79"/>
      <c r="E766" s="80"/>
      <c r="F766" s="80"/>
      <c r="H766" s="80"/>
      <c r="I766" s="80"/>
      <c r="J766" s="80"/>
      <c r="K766" s="80"/>
      <c r="L766" s="80"/>
      <c r="M766" s="80"/>
      <c r="N766" s="80"/>
    </row>
    <row r="767" spans="3:14" hidden="1" x14ac:dyDescent="0.25">
      <c r="C767" s="80"/>
      <c r="D767" s="79"/>
      <c r="E767" s="80"/>
      <c r="F767" s="80"/>
      <c r="H767" s="80"/>
      <c r="I767" s="80"/>
      <c r="J767" s="80"/>
      <c r="K767" s="80"/>
      <c r="L767" s="80"/>
      <c r="M767" s="80"/>
      <c r="N767" s="80"/>
    </row>
    <row r="768" spans="3:14" hidden="1" x14ac:dyDescent="0.25">
      <c r="C768" s="80"/>
      <c r="D768" s="79"/>
      <c r="E768" s="80"/>
      <c r="F768" s="80"/>
      <c r="H768" s="80"/>
      <c r="I768" s="80"/>
      <c r="J768" s="80"/>
      <c r="K768" s="80"/>
      <c r="L768" s="80"/>
      <c r="M768" s="80"/>
      <c r="N768" s="80"/>
    </row>
    <row r="769" spans="3:14" hidden="1" x14ac:dyDescent="0.25">
      <c r="C769" s="80"/>
      <c r="D769" s="79"/>
      <c r="E769" s="80"/>
      <c r="F769" s="80"/>
      <c r="H769" s="80"/>
      <c r="I769" s="80"/>
      <c r="J769" s="80"/>
      <c r="K769" s="80"/>
      <c r="L769" s="80"/>
      <c r="M769" s="80"/>
      <c r="N769" s="80"/>
    </row>
    <row r="770" spans="3:14" hidden="1" x14ac:dyDescent="0.25">
      <c r="C770" s="80"/>
      <c r="D770" s="79"/>
      <c r="E770" s="80"/>
      <c r="F770" s="80"/>
      <c r="H770" s="80"/>
      <c r="I770" s="80"/>
      <c r="J770" s="80"/>
      <c r="K770" s="80"/>
      <c r="L770" s="80"/>
      <c r="M770" s="80"/>
      <c r="N770" s="80"/>
    </row>
    <row r="771" spans="3:14" hidden="1" x14ac:dyDescent="0.25">
      <c r="C771" s="80"/>
      <c r="D771" s="79"/>
      <c r="E771" s="80"/>
      <c r="F771" s="80"/>
      <c r="H771" s="80"/>
      <c r="I771" s="80"/>
      <c r="J771" s="80"/>
      <c r="K771" s="80"/>
      <c r="L771" s="80"/>
      <c r="M771" s="80"/>
      <c r="N771" s="80"/>
    </row>
    <row r="772" spans="3:14" hidden="1" x14ac:dyDescent="0.25">
      <c r="C772" s="80"/>
      <c r="D772" s="79"/>
      <c r="E772" s="80"/>
      <c r="F772" s="80"/>
      <c r="H772" s="80"/>
      <c r="I772" s="80"/>
      <c r="J772" s="80"/>
      <c r="K772" s="80"/>
      <c r="L772" s="80"/>
      <c r="M772" s="80"/>
      <c r="N772" s="80"/>
    </row>
    <row r="773" spans="3:14" hidden="1" x14ac:dyDescent="0.25">
      <c r="C773" s="80"/>
      <c r="D773" s="79"/>
      <c r="E773" s="80"/>
      <c r="F773" s="80"/>
      <c r="H773" s="80"/>
      <c r="I773" s="80"/>
      <c r="J773" s="80"/>
      <c r="K773" s="80"/>
      <c r="L773" s="80"/>
      <c r="M773" s="80"/>
      <c r="N773" s="80"/>
    </row>
    <row r="774" spans="3:14" hidden="1" x14ac:dyDescent="0.25">
      <c r="C774" s="80"/>
      <c r="D774" s="79"/>
      <c r="E774" s="80"/>
      <c r="F774" s="80"/>
      <c r="H774" s="80"/>
      <c r="I774" s="80"/>
      <c r="J774" s="80"/>
      <c r="K774" s="80"/>
      <c r="L774" s="80"/>
      <c r="M774" s="80"/>
      <c r="N774" s="80"/>
    </row>
    <row r="775" spans="3:14" hidden="1" x14ac:dyDescent="0.25">
      <c r="C775" s="80"/>
      <c r="D775" s="79"/>
      <c r="E775" s="80"/>
      <c r="F775" s="80"/>
      <c r="H775" s="80"/>
      <c r="I775" s="80"/>
      <c r="J775" s="80"/>
      <c r="K775" s="80"/>
      <c r="L775" s="80"/>
      <c r="M775" s="80"/>
      <c r="N775" s="80"/>
    </row>
    <row r="776" spans="3:14" hidden="1" x14ac:dyDescent="0.25">
      <c r="C776" s="80"/>
      <c r="D776" s="79"/>
      <c r="E776" s="80"/>
      <c r="F776" s="80"/>
      <c r="H776" s="80"/>
      <c r="I776" s="80"/>
      <c r="J776" s="80"/>
      <c r="K776" s="80"/>
      <c r="L776" s="80"/>
      <c r="M776" s="80"/>
      <c r="N776" s="80"/>
    </row>
    <row r="777" spans="3:14" hidden="1" x14ac:dyDescent="0.25">
      <c r="C777" s="80"/>
      <c r="D777" s="79"/>
      <c r="E777" s="80"/>
      <c r="F777" s="80"/>
      <c r="H777" s="80"/>
      <c r="I777" s="80"/>
      <c r="J777" s="80"/>
      <c r="K777" s="80"/>
      <c r="L777" s="80"/>
      <c r="M777" s="80"/>
      <c r="N777" s="80"/>
    </row>
    <row r="778" spans="3:14" hidden="1" x14ac:dyDescent="0.25">
      <c r="C778" s="80"/>
      <c r="D778" s="79"/>
      <c r="E778" s="80"/>
      <c r="F778" s="80"/>
      <c r="H778" s="80"/>
      <c r="I778" s="80"/>
      <c r="J778" s="80"/>
      <c r="K778" s="80"/>
      <c r="L778" s="80"/>
      <c r="M778" s="80"/>
      <c r="N778" s="80"/>
    </row>
    <row r="779" spans="3:14" hidden="1" x14ac:dyDescent="0.25">
      <c r="C779" s="80"/>
      <c r="D779" s="79"/>
      <c r="E779" s="80"/>
      <c r="F779" s="80"/>
      <c r="H779" s="80"/>
      <c r="I779" s="80"/>
      <c r="J779" s="80"/>
      <c r="K779" s="80"/>
      <c r="L779" s="80"/>
      <c r="M779" s="80"/>
      <c r="N779" s="80"/>
    </row>
    <row r="780" spans="3:14" hidden="1" x14ac:dyDescent="0.25">
      <c r="C780" s="80"/>
      <c r="D780" s="79"/>
      <c r="E780" s="80"/>
      <c r="F780" s="80"/>
      <c r="H780" s="80"/>
      <c r="I780" s="80"/>
      <c r="J780" s="80"/>
      <c r="K780" s="80"/>
      <c r="L780" s="80"/>
      <c r="M780" s="80"/>
      <c r="N780" s="80"/>
    </row>
    <row r="781" spans="3:14" hidden="1" x14ac:dyDescent="0.25">
      <c r="C781" s="80"/>
      <c r="D781" s="79"/>
      <c r="E781" s="80"/>
      <c r="F781" s="80"/>
      <c r="H781" s="80"/>
      <c r="I781" s="80"/>
      <c r="J781" s="80"/>
      <c r="K781" s="80"/>
      <c r="L781" s="80"/>
      <c r="M781" s="80"/>
      <c r="N781" s="80"/>
    </row>
    <row r="782" spans="3:14" hidden="1" x14ac:dyDescent="0.25">
      <c r="C782" s="80"/>
      <c r="D782" s="79"/>
      <c r="E782" s="80"/>
      <c r="F782" s="80"/>
      <c r="H782" s="80"/>
      <c r="I782" s="80"/>
      <c r="J782" s="80"/>
      <c r="K782" s="80"/>
      <c r="L782" s="80"/>
      <c r="M782" s="80"/>
      <c r="N782" s="80"/>
    </row>
    <row r="783" spans="3:14" hidden="1" x14ac:dyDescent="0.25">
      <c r="C783" s="80"/>
      <c r="D783" s="79"/>
      <c r="E783" s="80"/>
      <c r="F783" s="80"/>
      <c r="H783" s="80"/>
      <c r="I783" s="80"/>
      <c r="J783" s="80"/>
      <c r="K783" s="80"/>
      <c r="L783" s="80"/>
      <c r="M783" s="80"/>
      <c r="N783" s="80"/>
    </row>
    <row r="784" spans="3:14" hidden="1" x14ac:dyDescent="0.25">
      <c r="C784" s="80"/>
      <c r="D784" s="79"/>
      <c r="E784" s="80"/>
      <c r="F784" s="80"/>
      <c r="H784" s="80"/>
      <c r="I784" s="80"/>
      <c r="J784" s="80"/>
      <c r="K784" s="80"/>
      <c r="L784" s="80"/>
      <c r="M784" s="80"/>
      <c r="N784" s="80"/>
    </row>
    <row r="785" spans="3:14" hidden="1" x14ac:dyDescent="0.25">
      <c r="C785" s="80"/>
      <c r="D785" s="79"/>
      <c r="E785" s="80"/>
      <c r="F785" s="80"/>
      <c r="H785" s="80"/>
      <c r="I785" s="80"/>
      <c r="J785" s="80"/>
      <c r="K785" s="80"/>
      <c r="L785" s="80"/>
      <c r="M785" s="80"/>
      <c r="N785" s="80"/>
    </row>
    <row r="786" spans="3:14" hidden="1" x14ac:dyDescent="0.25">
      <c r="C786" s="80"/>
      <c r="D786" s="79"/>
      <c r="E786" s="80"/>
      <c r="F786" s="80"/>
      <c r="H786" s="80"/>
      <c r="I786" s="80"/>
      <c r="J786" s="80"/>
      <c r="K786" s="80"/>
      <c r="L786" s="80"/>
      <c r="M786" s="80"/>
      <c r="N786" s="80"/>
    </row>
    <row r="787" spans="3:14" hidden="1" x14ac:dyDescent="0.25">
      <c r="C787" s="80"/>
      <c r="D787" s="79"/>
      <c r="E787" s="80"/>
      <c r="F787" s="80"/>
      <c r="H787" s="80"/>
      <c r="I787" s="80"/>
      <c r="J787" s="80"/>
      <c r="K787" s="80"/>
      <c r="L787" s="80"/>
      <c r="M787" s="80"/>
      <c r="N787" s="80"/>
    </row>
    <row r="788" spans="3:14" hidden="1" x14ac:dyDescent="0.25">
      <c r="C788" s="80"/>
      <c r="D788" s="79"/>
      <c r="E788" s="80"/>
      <c r="F788" s="80"/>
      <c r="H788" s="80"/>
      <c r="I788" s="80"/>
      <c r="J788" s="80"/>
      <c r="K788" s="80"/>
      <c r="L788" s="80"/>
      <c r="M788" s="80"/>
      <c r="N788" s="80"/>
    </row>
    <row r="789" spans="3:14" hidden="1" x14ac:dyDescent="0.25">
      <c r="C789" s="80"/>
      <c r="D789" s="79"/>
      <c r="E789" s="80"/>
      <c r="F789" s="80"/>
      <c r="H789" s="80"/>
      <c r="I789" s="80"/>
      <c r="J789" s="80"/>
      <c r="K789" s="80"/>
      <c r="L789" s="80"/>
      <c r="M789" s="80"/>
      <c r="N789" s="80"/>
    </row>
    <row r="790" spans="3:14" hidden="1" x14ac:dyDescent="0.25">
      <c r="C790" s="80"/>
      <c r="D790" s="79"/>
      <c r="E790" s="80"/>
      <c r="F790" s="80"/>
      <c r="H790" s="80"/>
      <c r="I790" s="80"/>
      <c r="J790" s="80"/>
      <c r="K790" s="80"/>
      <c r="L790" s="80"/>
      <c r="M790" s="80"/>
      <c r="N790" s="80"/>
    </row>
    <row r="791" spans="3:14" hidden="1" x14ac:dyDescent="0.25">
      <c r="C791" s="80"/>
      <c r="D791" s="79"/>
      <c r="E791" s="80"/>
      <c r="F791" s="80"/>
      <c r="H791" s="80"/>
      <c r="I791" s="80"/>
      <c r="J791" s="80"/>
      <c r="K791" s="80"/>
      <c r="L791" s="80"/>
      <c r="M791" s="80"/>
      <c r="N791" s="80"/>
    </row>
    <row r="792" spans="3:14" hidden="1" x14ac:dyDescent="0.25">
      <c r="C792" s="80"/>
      <c r="D792" s="79"/>
      <c r="E792" s="80"/>
      <c r="F792" s="80"/>
      <c r="H792" s="80"/>
      <c r="I792" s="80"/>
      <c r="J792" s="80"/>
      <c r="K792" s="80"/>
      <c r="L792" s="80"/>
      <c r="M792" s="80"/>
      <c r="N792" s="80"/>
    </row>
    <row r="793" spans="3:14" hidden="1" x14ac:dyDescent="0.25">
      <c r="C793" s="80"/>
      <c r="D793" s="79"/>
      <c r="E793" s="80"/>
      <c r="F793" s="80"/>
      <c r="H793" s="80"/>
      <c r="I793" s="80"/>
      <c r="J793" s="80"/>
      <c r="K793" s="80"/>
      <c r="L793" s="80"/>
      <c r="M793" s="80"/>
      <c r="N793" s="80"/>
    </row>
    <row r="794" spans="3:14" hidden="1" x14ac:dyDescent="0.25">
      <c r="C794" s="80"/>
      <c r="D794" s="79"/>
      <c r="E794" s="80"/>
      <c r="F794" s="80"/>
      <c r="H794" s="80"/>
      <c r="I794" s="80"/>
      <c r="J794" s="80"/>
      <c r="K794" s="80"/>
      <c r="L794" s="80"/>
      <c r="M794" s="80"/>
      <c r="N794" s="80"/>
    </row>
    <row r="795" spans="3:14" hidden="1" x14ac:dyDescent="0.25">
      <c r="C795" s="80"/>
      <c r="D795" s="79"/>
      <c r="E795" s="80"/>
      <c r="F795" s="80"/>
      <c r="H795" s="80"/>
      <c r="I795" s="80"/>
      <c r="J795" s="80"/>
      <c r="K795" s="80"/>
      <c r="L795" s="80"/>
      <c r="M795" s="80"/>
      <c r="N795" s="80"/>
    </row>
    <row r="796" spans="3:14" hidden="1" x14ac:dyDescent="0.25">
      <c r="C796" s="80"/>
      <c r="D796" s="79"/>
      <c r="E796" s="80"/>
      <c r="F796" s="80"/>
      <c r="H796" s="80"/>
      <c r="I796" s="80"/>
      <c r="J796" s="80"/>
      <c r="K796" s="80"/>
      <c r="L796" s="80"/>
      <c r="M796" s="80"/>
      <c r="N796" s="80"/>
    </row>
    <row r="797" spans="3:14" hidden="1" x14ac:dyDescent="0.25">
      <c r="C797" s="80"/>
      <c r="D797" s="79"/>
      <c r="E797" s="80"/>
      <c r="F797" s="80"/>
      <c r="H797" s="80"/>
      <c r="I797" s="80"/>
      <c r="J797" s="80"/>
      <c r="K797" s="80"/>
      <c r="L797" s="80"/>
      <c r="M797" s="80"/>
      <c r="N797" s="80"/>
    </row>
    <row r="798" spans="3:14" hidden="1" x14ac:dyDescent="0.25">
      <c r="C798" s="80"/>
      <c r="D798" s="79"/>
      <c r="E798" s="80"/>
      <c r="F798" s="80"/>
      <c r="H798" s="80"/>
      <c r="I798" s="80"/>
      <c r="J798" s="80"/>
      <c r="K798" s="80"/>
      <c r="L798" s="80"/>
      <c r="M798" s="80"/>
      <c r="N798" s="80"/>
    </row>
    <row r="799" spans="3:14" hidden="1" x14ac:dyDescent="0.25">
      <c r="C799" s="80"/>
      <c r="D799" s="79"/>
      <c r="E799" s="80"/>
      <c r="F799" s="80"/>
      <c r="H799" s="80"/>
      <c r="I799" s="80"/>
      <c r="J799" s="80"/>
      <c r="K799" s="80"/>
      <c r="L799" s="80"/>
      <c r="M799" s="80"/>
      <c r="N799" s="80"/>
    </row>
    <row r="800" spans="3:14" hidden="1" x14ac:dyDescent="0.25">
      <c r="C800" s="80"/>
      <c r="D800" s="79"/>
      <c r="E800" s="80"/>
      <c r="F800" s="80"/>
      <c r="H800" s="80"/>
      <c r="I800" s="80"/>
      <c r="J800" s="80"/>
      <c r="K800" s="80"/>
      <c r="L800" s="80"/>
      <c r="M800" s="80"/>
      <c r="N800" s="80"/>
    </row>
    <row r="801" spans="3:14" hidden="1" x14ac:dyDescent="0.25">
      <c r="C801" s="80"/>
      <c r="D801" s="79"/>
      <c r="E801" s="80"/>
      <c r="F801" s="80"/>
      <c r="H801" s="80"/>
      <c r="I801" s="80"/>
      <c r="J801" s="80"/>
      <c r="K801" s="80"/>
      <c r="L801" s="80"/>
      <c r="M801" s="80"/>
      <c r="N801" s="80"/>
    </row>
    <row r="802" spans="3:14" hidden="1" x14ac:dyDescent="0.25">
      <c r="C802" s="80"/>
      <c r="D802" s="79"/>
      <c r="E802" s="80"/>
      <c r="F802" s="80"/>
      <c r="H802" s="80"/>
      <c r="I802" s="80"/>
      <c r="J802" s="80"/>
      <c r="K802" s="80"/>
      <c r="L802" s="80"/>
      <c r="M802" s="80"/>
      <c r="N802" s="80"/>
    </row>
    <row r="803" spans="3:14" hidden="1" x14ac:dyDescent="0.25">
      <c r="C803" s="80"/>
      <c r="D803" s="79"/>
      <c r="E803" s="80"/>
      <c r="F803" s="80"/>
      <c r="H803" s="80"/>
      <c r="I803" s="80"/>
      <c r="J803" s="80"/>
      <c r="K803" s="80"/>
      <c r="L803" s="80"/>
      <c r="M803" s="80"/>
      <c r="N803" s="80"/>
    </row>
    <row r="804" spans="3:14" hidden="1" x14ac:dyDescent="0.25">
      <c r="C804" s="80"/>
      <c r="D804" s="79"/>
      <c r="E804" s="80"/>
      <c r="F804" s="80"/>
      <c r="H804" s="80"/>
      <c r="I804" s="80"/>
      <c r="J804" s="80"/>
      <c r="K804" s="80"/>
      <c r="L804" s="80"/>
      <c r="M804" s="80"/>
      <c r="N804" s="80"/>
    </row>
    <row r="805" spans="3:14" hidden="1" x14ac:dyDescent="0.25">
      <c r="C805" s="80"/>
      <c r="D805" s="79"/>
      <c r="E805" s="80"/>
      <c r="F805" s="80"/>
      <c r="H805" s="80"/>
      <c r="I805" s="80"/>
      <c r="J805" s="80"/>
      <c r="K805" s="80"/>
      <c r="L805" s="80"/>
      <c r="M805" s="80"/>
      <c r="N805" s="80"/>
    </row>
    <row r="806" spans="3:14" hidden="1" x14ac:dyDescent="0.25">
      <c r="C806" s="80"/>
      <c r="D806" s="79"/>
      <c r="E806" s="80"/>
      <c r="F806" s="80"/>
      <c r="H806" s="80"/>
      <c r="I806" s="80"/>
      <c r="J806" s="80"/>
      <c r="K806" s="80"/>
      <c r="L806" s="80"/>
      <c r="M806" s="80"/>
      <c r="N806" s="80"/>
    </row>
    <row r="807" spans="3:14" hidden="1" x14ac:dyDescent="0.25">
      <c r="C807" s="80"/>
      <c r="D807" s="79"/>
      <c r="E807" s="80"/>
      <c r="F807" s="80"/>
      <c r="H807" s="80"/>
      <c r="I807" s="80"/>
      <c r="J807" s="80"/>
      <c r="K807" s="80"/>
      <c r="L807" s="80"/>
      <c r="M807" s="80"/>
      <c r="N807" s="80"/>
    </row>
    <row r="808" spans="3:14" hidden="1" x14ac:dyDescent="0.25">
      <c r="C808" s="80"/>
      <c r="D808" s="79"/>
      <c r="E808" s="80"/>
      <c r="F808" s="80"/>
      <c r="H808" s="80"/>
      <c r="I808" s="80"/>
      <c r="J808" s="80"/>
      <c r="K808" s="80"/>
      <c r="L808" s="80"/>
      <c r="M808" s="80"/>
      <c r="N808" s="80"/>
    </row>
    <row r="809" spans="3:14" hidden="1" x14ac:dyDescent="0.25">
      <c r="C809" s="80"/>
      <c r="D809" s="79"/>
      <c r="E809" s="80"/>
      <c r="F809" s="80"/>
      <c r="H809" s="80"/>
      <c r="I809" s="80"/>
      <c r="J809" s="80"/>
      <c r="K809" s="80"/>
      <c r="L809" s="80"/>
      <c r="M809" s="80"/>
      <c r="N809" s="80"/>
    </row>
    <row r="810" spans="3:14" hidden="1" x14ac:dyDescent="0.25">
      <c r="C810" s="80"/>
      <c r="D810" s="79"/>
      <c r="E810" s="80"/>
      <c r="F810" s="80"/>
      <c r="H810" s="80"/>
      <c r="I810" s="80"/>
      <c r="J810" s="80"/>
      <c r="K810" s="80"/>
      <c r="L810" s="80"/>
      <c r="M810" s="80"/>
      <c r="N810" s="80"/>
    </row>
    <row r="811" spans="3:14" hidden="1" x14ac:dyDescent="0.25">
      <c r="C811" s="80"/>
      <c r="D811" s="79"/>
      <c r="E811" s="80"/>
      <c r="F811" s="80"/>
      <c r="H811" s="80"/>
      <c r="I811" s="80"/>
      <c r="J811" s="80"/>
      <c r="K811" s="80"/>
      <c r="L811" s="80"/>
      <c r="M811" s="80"/>
      <c r="N811" s="80"/>
    </row>
    <row r="812" spans="3:14" hidden="1" x14ac:dyDescent="0.25">
      <c r="C812" s="80"/>
      <c r="D812" s="79"/>
      <c r="E812" s="80"/>
      <c r="F812" s="80"/>
      <c r="H812" s="80"/>
      <c r="I812" s="80"/>
      <c r="J812" s="80"/>
      <c r="K812" s="80"/>
      <c r="L812" s="80"/>
      <c r="M812" s="80"/>
      <c r="N812" s="80"/>
    </row>
    <row r="813" spans="3:14" hidden="1" x14ac:dyDescent="0.25">
      <c r="C813" s="80"/>
      <c r="D813" s="79"/>
      <c r="E813" s="80"/>
      <c r="F813" s="80"/>
      <c r="H813" s="80"/>
      <c r="I813" s="80"/>
      <c r="J813" s="80"/>
      <c r="K813" s="80"/>
      <c r="L813" s="80"/>
      <c r="M813" s="80"/>
      <c r="N813" s="80"/>
    </row>
    <row r="814" spans="3:14" hidden="1" x14ac:dyDescent="0.25">
      <c r="C814" s="80"/>
      <c r="D814" s="79"/>
      <c r="E814" s="80"/>
      <c r="F814" s="80"/>
      <c r="H814" s="80"/>
      <c r="I814" s="80"/>
      <c r="J814" s="80"/>
      <c r="K814" s="80"/>
      <c r="L814" s="80"/>
      <c r="M814" s="80"/>
      <c r="N814" s="80"/>
    </row>
    <row r="815" spans="3:14" hidden="1" x14ac:dyDescent="0.25">
      <c r="C815" s="80"/>
      <c r="D815" s="79"/>
      <c r="E815" s="80"/>
      <c r="F815" s="80"/>
      <c r="H815" s="80"/>
      <c r="I815" s="80"/>
      <c r="J815" s="80"/>
      <c r="K815" s="80"/>
      <c r="L815" s="80"/>
      <c r="M815" s="80"/>
      <c r="N815" s="80"/>
    </row>
    <row r="816" spans="3:14" hidden="1" x14ac:dyDescent="0.25">
      <c r="C816" s="80"/>
      <c r="D816" s="79"/>
      <c r="E816" s="80"/>
      <c r="F816" s="80"/>
      <c r="H816" s="80"/>
      <c r="I816" s="80"/>
      <c r="J816" s="80"/>
      <c r="K816" s="80"/>
      <c r="L816" s="80"/>
      <c r="M816" s="80"/>
      <c r="N816" s="80"/>
    </row>
    <row r="817" spans="3:14" hidden="1" x14ac:dyDescent="0.25">
      <c r="C817" s="80"/>
      <c r="D817" s="79"/>
      <c r="E817" s="80"/>
      <c r="F817" s="80"/>
      <c r="H817" s="80"/>
      <c r="I817" s="80"/>
      <c r="J817" s="80"/>
      <c r="K817" s="80"/>
      <c r="L817" s="80"/>
      <c r="M817" s="80"/>
      <c r="N817" s="80"/>
    </row>
    <row r="818" spans="3:14" hidden="1" x14ac:dyDescent="0.25">
      <c r="C818" s="80"/>
      <c r="D818" s="79"/>
      <c r="E818" s="80"/>
      <c r="F818" s="80"/>
      <c r="H818" s="80"/>
      <c r="I818" s="80"/>
      <c r="J818" s="80"/>
      <c r="K818" s="80"/>
      <c r="L818" s="80"/>
      <c r="M818" s="80"/>
      <c r="N818" s="80"/>
    </row>
    <row r="819" spans="3:14" hidden="1" x14ac:dyDescent="0.25">
      <c r="C819" s="80"/>
      <c r="D819" s="79"/>
      <c r="E819" s="80"/>
      <c r="F819" s="80"/>
      <c r="H819" s="80"/>
      <c r="I819" s="80"/>
      <c r="J819" s="80"/>
      <c r="K819" s="80"/>
      <c r="L819" s="80"/>
      <c r="M819" s="80"/>
      <c r="N819" s="80"/>
    </row>
    <row r="820" spans="3:14" hidden="1" x14ac:dyDescent="0.25">
      <c r="C820" s="80"/>
      <c r="D820" s="79"/>
      <c r="E820" s="80"/>
      <c r="F820" s="80"/>
      <c r="H820" s="80"/>
      <c r="I820" s="80"/>
      <c r="J820" s="80"/>
      <c r="K820" s="80"/>
      <c r="L820" s="80"/>
      <c r="M820" s="80"/>
      <c r="N820" s="80"/>
    </row>
    <row r="821" spans="3:14" hidden="1" x14ac:dyDescent="0.25">
      <c r="C821" s="80"/>
      <c r="D821" s="79"/>
      <c r="E821" s="80"/>
      <c r="F821" s="80"/>
      <c r="H821" s="80"/>
      <c r="I821" s="80"/>
      <c r="J821" s="80"/>
      <c r="K821" s="80"/>
      <c r="L821" s="80"/>
      <c r="M821" s="80"/>
      <c r="N821" s="80"/>
    </row>
    <row r="822" spans="3:14" hidden="1" x14ac:dyDescent="0.25">
      <c r="C822" s="80"/>
      <c r="D822" s="79"/>
      <c r="E822" s="80"/>
      <c r="F822" s="80"/>
      <c r="H822" s="80"/>
      <c r="I822" s="80"/>
      <c r="J822" s="80"/>
      <c r="K822" s="80"/>
      <c r="L822" s="80"/>
      <c r="M822" s="80"/>
      <c r="N822" s="80"/>
    </row>
    <row r="823" spans="3:14" hidden="1" x14ac:dyDescent="0.25">
      <c r="C823" s="80"/>
      <c r="D823" s="79"/>
      <c r="E823" s="80"/>
      <c r="F823" s="80"/>
      <c r="H823" s="80"/>
      <c r="I823" s="80"/>
      <c r="J823" s="80"/>
      <c r="K823" s="80"/>
      <c r="L823" s="80"/>
      <c r="M823" s="80"/>
      <c r="N823" s="80"/>
    </row>
    <row r="824" spans="3:14" hidden="1" x14ac:dyDescent="0.25">
      <c r="C824" s="80"/>
      <c r="D824" s="79"/>
      <c r="E824" s="80"/>
      <c r="F824" s="80"/>
      <c r="H824" s="80"/>
      <c r="I824" s="80"/>
      <c r="J824" s="80"/>
      <c r="K824" s="80"/>
      <c r="L824" s="80"/>
      <c r="M824" s="80"/>
      <c r="N824" s="80"/>
    </row>
    <row r="825" spans="3:14" hidden="1" x14ac:dyDescent="0.25">
      <c r="C825" s="80"/>
      <c r="D825" s="79"/>
      <c r="E825" s="80"/>
      <c r="F825" s="80"/>
      <c r="H825" s="80"/>
      <c r="I825" s="80"/>
      <c r="J825" s="80"/>
      <c r="K825" s="80"/>
      <c r="L825" s="80"/>
      <c r="M825" s="80"/>
      <c r="N825" s="80"/>
    </row>
    <row r="826" spans="3:14" hidden="1" x14ac:dyDescent="0.25">
      <c r="C826" s="80"/>
      <c r="D826" s="79"/>
      <c r="E826" s="80"/>
      <c r="F826" s="80"/>
      <c r="H826" s="80"/>
      <c r="I826" s="80"/>
      <c r="J826" s="80"/>
      <c r="K826" s="80"/>
      <c r="L826" s="80"/>
      <c r="M826" s="80"/>
      <c r="N826" s="80"/>
    </row>
    <row r="827" spans="3:14" hidden="1" x14ac:dyDescent="0.25">
      <c r="C827" s="80"/>
      <c r="D827" s="79"/>
      <c r="E827" s="80"/>
      <c r="F827" s="80"/>
      <c r="H827" s="80"/>
      <c r="I827" s="80"/>
      <c r="J827" s="80"/>
      <c r="K827" s="80"/>
      <c r="L827" s="80"/>
      <c r="M827" s="80"/>
      <c r="N827" s="80"/>
    </row>
    <row r="828" spans="3:14" hidden="1" x14ac:dyDescent="0.25">
      <c r="C828" s="80"/>
      <c r="D828" s="79"/>
      <c r="E828" s="80"/>
      <c r="F828" s="80"/>
      <c r="H828" s="80"/>
      <c r="I828" s="80"/>
      <c r="J828" s="80"/>
      <c r="K828" s="80"/>
      <c r="L828" s="80"/>
      <c r="M828" s="80"/>
      <c r="N828" s="80"/>
    </row>
    <row r="829" spans="3:14" hidden="1" x14ac:dyDescent="0.25">
      <c r="C829" s="80"/>
      <c r="D829" s="79"/>
      <c r="E829" s="80"/>
      <c r="F829" s="80"/>
      <c r="H829" s="80"/>
      <c r="I829" s="80"/>
      <c r="J829" s="80"/>
      <c r="K829" s="80"/>
      <c r="L829" s="80"/>
      <c r="M829" s="80"/>
      <c r="N829" s="80"/>
    </row>
    <row r="830" spans="3:14" hidden="1" x14ac:dyDescent="0.25">
      <c r="C830" s="80"/>
    </row>
    <row r="831" spans="3:14" hidden="1" x14ac:dyDescent="0.25">
      <c r="C831" s="80"/>
    </row>
    <row r="832" spans="3:14" hidden="1" x14ac:dyDescent="0.25">
      <c r="C832" s="80"/>
    </row>
    <row r="833" spans="3:3" hidden="1" x14ac:dyDescent="0.25">
      <c r="C833" s="80"/>
    </row>
    <row r="834" spans="3:3" hidden="1" x14ac:dyDescent="0.25">
      <c r="C834" s="80"/>
    </row>
    <row r="835" spans="3:3" hidden="1" x14ac:dyDescent="0.25">
      <c r="C835" s="80"/>
    </row>
    <row r="836" spans="3:3" hidden="1" x14ac:dyDescent="0.25">
      <c r="C836" s="80"/>
    </row>
    <row r="837" spans="3:3" hidden="1" x14ac:dyDescent="0.25">
      <c r="C837" s="80"/>
    </row>
    <row r="838" spans="3:3" hidden="1" x14ac:dyDescent="0.25">
      <c r="C838" s="80"/>
    </row>
    <row r="839" spans="3:3" hidden="1" x14ac:dyDescent="0.25">
      <c r="C839" s="80"/>
    </row>
    <row r="840" spans="3:3" hidden="1" x14ac:dyDescent="0.25">
      <c r="C840" s="80"/>
    </row>
    <row r="841" spans="3:3" hidden="1" x14ac:dyDescent="0.25">
      <c r="C841" s="80"/>
    </row>
    <row r="842" spans="3:3" hidden="1" x14ac:dyDescent="0.25">
      <c r="C842" s="80"/>
    </row>
    <row r="843" spans="3:3" hidden="1" x14ac:dyDescent="0.25">
      <c r="C843" s="80"/>
    </row>
    <row r="844" spans="3:3" hidden="1" x14ac:dyDescent="0.25">
      <c r="C844" s="80"/>
    </row>
    <row r="845" spans="3:3" hidden="1" x14ac:dyDescent="0.25">
      <c r="C845" s="80"/>
    </row>
    <row r="846" spans="3:3" hidden="1" x14ac:dyDescent="0.25">
      <c r="C846" s="80"/>
    </row>
    <row r="847" spans="3:3" hidden="1" x14ac:dyDescent="0.25">
      <c r="C847" s="80"/>
    </row>
    <row r="848" spans="3:3" hidden="1" x14ac:dyDescent="0.25">
      <c r="C848" s="80"/>
    </row>
    <row r="849" spans="3:3" hidden="1" x14ac:dyDescent="0.25">
      <c r="C849" s="80"/>
    </row>
    <row r="850" spans="3:3" hidden="1" x14ac:dyDescent="0.25">
      <c r="C850" s="80"/>
    </row>
    <row r="851" spans="3:3" hidden="1" x14ac:dyDescent="0.25">
      <c r="C851" s="80"/>
    </row>
  </sheetData>
  <sheetProtection algorithmName="SHA-512" hashValue="AsKzKW2wxGMPOZ3YDK6IFBH4erR0xMRTwhSIF+fFgdmoRbBtvFPUMohmpjG+qW8gRirQTvuJtEbX7xJSh+EOsg==" saltValue="XHg1nQ1H8Ao5qvEpXkAMhA==" spinCount="100000" sheet="1" objects="1" scenarios="1" insertRows="0" selectLockedCells="1"/>
  <mergeCells count="197">
    <mergeCell ref="I159:L159"/>
    <mergeCell ref="G160:H160"/>
    <mergeCell ref="I160:J160"/>
    <mergeCell ref="M160:O160"/>
    <mergeCell ref="R160:V160"/>
    <mergeCell ref="F161:I161"/>
    <mergeCell ref="J161:K161"/>
    <mergeCell ref="L161:N161"/>
    <mergeCell ref="O161:P161"/>
    <mergeCell ref="B1:F1"/>
    <mergeCell ref="I1:J1"/>
    <mergeCell ref="K1:L1"/>
    <mergeCell ref="M1:P1"/>
    <mergeCell ref="Q1:R1"/>
    <mergeCell ref="S1:U1"/>
    <mergeCell ref="Y5:AG5"/>
    <mergeCell ref="Y6:AG6"/>
    <mergeCell ref="Y7:AG7"/>
    <mergeCell ref="V1:W1"/>
    <mergeCell ref="H2:J2"/>
    <mergeCell ref="L2:M2"/>
    <mergeCell ref="N2:P2"/>
    <mergeCell ref="Q2:R2"/>
    <mergeCell ref="S2:U2"/>
    <mergeCell ref="V2:W2"/>
    <mergeCell ref="Y8:AG8"/>
    <mergeCell ref="Y9:AG9"/>
    <mergeCell ref="Y10:AG10"/>
    <mergeCell ref="Y2:Z2"/>
    <mergeCell ref="AA2:AB2"/>
    <mergeCell ref="B3:C3"/>
    <mergeCell ref="E3:F3"/>
    <mergeCell ref="H3:L3"/>
    <mergeCell ref="M3:R3"/>
    <mergeCell ref="S3:V3"/>
    <mergeCell ref="W3:W4"/>
    <mergeCell ref="Y3:AG3"/>
    <mergeCell ref="Y4:AG4"/>
    <mergeCell ref="Y17:AG17"/>
    <mergeCell ref="B18:C18"/>
    <mergeCell ref="E18:F18"/>
    <mergeCell ref="H18:V18"/>
    <mergeCell ref="Y18:AG18"/>
    <mergeCell ref="Y11:AG11"/>
    <mergeCell ref="Y12:AG12"/>
    <mergeCell ref="Y13:AG13"/>
    <mergeCell ref="Y14:AG14"/>
    <mergeCell ref="Y15:AG15"/>
    <mergeCell ref="Y16:AG16"/>
    <mergeCell ref="H17:K17"/>
    <mergeCell ref="L17:M17"/>
    <mergeCell ref="U17:V17"/>
    <mergeCell ref="Y25:AG25"/>
    <mergeCell ref="Y26:AG26"/>
    <mergeCell ref="Y27:AG27"/>
    <mergeCell ref="Y28:AG28"/>
    <mergeCell ref="Y29:AG29"/>
    <mergeCell ref="Y30:AG30"/>
    <mergeCell ref="Y19:AG19"/>
    <mergeCell ref="Y20:AG20"/>
    <mergeCell ref="Y21:AG21"/>
    <mergeCell ref="Y22:AG22"/>
    <mergeCell ref="Y23:AG23"/>
    <mergeCell ref="Y24:AG24"/>
    <mergeCell ref="Y31:AG31"/>
    <mergeCell ref="Y32:AG32"/>
    <mergeCell ref="Y33:AG33"/>
    <mergeCell ref="Y34:AG34"/>
    <mergeCell ref="Y35:AG35"/>
    <mergeCell ref="Y36:AG36"/>
    <mergeCell ref="Y37:AG37"/>
    <mergeCell ref="Y38:AG38"/>
    <mergeCell ref="H39:K39"/>
    <mergeCell ref="L39:M39"/>
    <mergeCell ref="N39:O39"/>
    <mergeCell ref="R39:V39"/>
    <mergeCell ref="Y39:AG39"/>
    <mergeCell ref="H40:K40"/>
    <mergeCell ref="L40:M40"/>
    <mergeCell ref="N40:P40"/>
    <mergeCell ref="T40:V40"/>
    <mergeCell ref="Y40:AG40"/>
    <mergeCell ref="H38:J38"/>
    <mergeCell ref="K38:L38"/>
    <mergeCell ref="U38:V38"/>
    <mergeCell ref="B41:F41"/>
    <mergeCell ref="Q41:W42"/>
    <mergeCell ref="Y41:AG41"/>
    <mergeCell ref="B42:E43"/>
    <mergeCell ref="F42:F43"/>
    <mergeCell ref="Y42:AG42"/>
    <mergeCell ref="Q43:R43"/>
    <mergeCell ref="S43:T43"/>
    <mergeCell ref="U43:V43"/>
    <mergeCell ref="Y43:AG43"/>
    <mergeCell ref="D44:E44"/>
    <mergeCell ref="Q44:R44"/>
    <mergeCell ref="S44:T44"/>
    <mergeCell ref="U44:V44"/>
    <mergeCell ref="Y44:AG44"/>
    <mergeCell ref="Y47:AG47"/>
    <mergeCell ref="B48:E48"/>
    <mergeCell ref="F48:G48"/>
    <mergeCell ref="H48:L48"/>
    <mergeCell ref="M48:N48"/>
    <mergeCell ref="O48:T48"/>
    <mergeCell ref="U48:V48"/>
    <mergeCell ref="Q45:R45"/>
    <mergeCell ref="S45:T45"/>
    <mergeCell ref="U45:V45"/>
    <mergeCell ref="Y45:AG45"/>
    <mergeCell ref="F46:G46"/>
    <mergeCell ref="Q46:R46"/>
    <mergeCell ref="Y46:AG46"/>
    <mergeCell ref="S46:V46"/>
    <mergeCell ref="F47:G47"/>
    <mergeCell ref="U47:V47"/>
    <mergeCell ref="Y48:AG49"/>
    <mergeCell ref="Y50:AG51"/>
    <mergeCell ref="B51:W51"/>
    <mergeCell ref="R52:W52"/>
    <mergeCell ref="Y52:AG52"/>
    <mergeCell ref="B49:E49"/>
    <mergeCell ref="F49:G49"/>
    <mergeCell ref="H49:L49"/>
    <mergeCell ref="M49:N49"/>
    <mergeCell ref="Q49:T49"/>
    <mergeCell ref="U49:V49"/>
    <mergeCell ref="C52:P52"/>
    <mergeCell ref="Y59:AG59"/>
    <mergeCell ref="Y60:AG60"/>
    <mergeCell ref="Y61:AG61"/>
    <mergeCell ref="Y62:AG62"/>
    <mergeCell ref="E103:L103"/>
    <mergeCell ref="E138:L138"/>
    <mergeCell ref="Q141:R141"/>
    <mergeCell ref="C139:M140"/>
    <mergeCell ref="Y53:AG53"/>
    <mergeCell ref="Y54:AG54"/>
    <mergeCell ref="Y55:AG55"/>
    <mergeCell ref="Y56:AG56"/>
    <mergeCell ref="Y57:AG57"/>
    <mergeCell ref="Y58:AG58"/>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B153:D153"/>
    <mergeCell ref="F153:H153"/>
    <mergeCell ref="I153:K153"/>
    <mergeCell ref="L153:O153"/>
    <mergeCell ref="B154:D154"/>
    <mergeCell ref="F154:H154"/>
    <mergeCell ref="I154:K154"/>
    <mergeCell ref="L154:O154"/>
    <mergeCell ref="B157:D157"/>
    <mergeCell ref="F157:H157"/>
    <mergeCell ref="I157:K157"/>
    <mergeCell ref="L157:O157"/>
    <mergeCell ref="B155:D155"/>
    <mergeCell ref="F155:H155"/>
    <mergeCell ref="I155:K155"/>
    <mergeCell ref="L155:O155"/>
    <mergeCell ref="B156:D156"/>
    <mergeCell ref="F156:H156"/>
    <mergeCell ref="I156:K156"/>
    <mergeCell ref="L156:O156"/>
    <mergeCell ref="H170:L170"/>
    <mergeCell ref="M170:N170"/>
    <mergeCell ref="C173:I173"/>
    <mergeCell ref="U162:V162"/>
    <mergeCell ref="F163:I163"/>
    <mergeCell ref="J163:K163"/>
    <mergeCell ref="L163:N163"/>
    <mergeCell ref="O163:P163"/>
    <mergeCell ref="H168:N168"/>
    <mergeCell ref="O168:P168"/>
    <mergeCell ref="F168:G168"/>
    <mergeCell ref="F169:G169"/>
    <mergeCell ref="B168:E168"/>
    <mergeCell ref="B169:E169"/>
    <mergeCell ref="O169:P169"/>
    <mergeCell ref="H169:N169"/>
    <mergeCell ref="H171:N171"/>
    <mergeCell ref="O171:P171"/>
    <mergeCell ref="G164:H164"/>
    <mergeCell ref="I164:J164"/>
    <mergeCell ref="M164:O164"/>
  </mergeCells>
  <conditionalFormatting sqref="F42:F44 N2:P2 S2:U2 F46 J163:K163 O163:P163 O168:P168 U48:U49 W48:W49">
    <cfRule type="cellIs" dxfId="282" priority="28" operator="lessThan">
      <formula>0</formula>
    </cfRule>
  </conditionalFormatting>
  <conditionalFormatting sqref="M48:N49">
    <cfRule type="cellIs" dxfId="281" priority="27" operator="lessThan">
      <formula>0</formula>
    </cfRule>
  </conditionalFormatting>
  <conditionalFormatting sqref="Q5:Q16 V5:V16">
    <cfRule type="cellIs" dxfId="280" priority="26" operator="lessThan">
      <formula>0</formula>
    </cfRule>
  </conditionalFormatting>
  <conditionalFormatting sqref="F42:F44">
    <cfRule type="cellIs" dxfId="279" priority="23" operator="lessThan">
      <formula>0</formula>
    </cfRule>
    <cfRule type="cellIs" dxfId="278" priority="24" operator="lessThan">
      <formula>0</formula>
    </cfRule>
    <cfRule type="cellIs" dxfId="277" priority="25" operator="lessThan">
      <formula>0</formula>
    </cfRule>
  </conditionalFormatting>
  <conditionalFormatting sqref="F49:G49">
    <cfRule type="cellIs" dxfId="276" priority="21" operator="lessThan">
      <formula>0</formula>
    </cfRule>
  </conditionalFormatting>
  <conditionalFormatting sqref="F48:G48">
    <cfRule type="cellIs" dxfId="275" priority="19" operator="lessThan">
      <formula>0</formula>
    </cfRule>
  </conditionalFormatting>
  <conditionalFormatting sqref="O169">
    <cfRule type="cellIs" dxfId="274" priority="18" operator="lessThan">
      <formula>0</formula>
    </cfRule>
  </conditionalFormatting>
  <conditionalFormatting sqref="J163:K163 O163:P163 O168:P168">
    <cfRule type="cellIs" dxfId="273" priority="17" operator="lessThan">
      <formula>0</formula>
    </cfRule>
  </conditionalFormatting>
  <conditionalFormatting sqref="J161:K161 O161:P161">
    <cfRule type="cellIs" dxfId="272" priority="16" operator="lessThan">
      <formula>0</formula>
    </cfRule>
  </conditionalFormatting>
  <conditionalFormatting sqref="W48:W49">
    <cfRule type="cellIs" dxfId="271" priority="15" operator="lessThan">
      <formula>1</formula>
    </cfRule>
  </conditionalFormatting>
  <conditionalFormatting sqref="W49">
    <cfRule type="cellIs" dxfId="270" priority="8" operator="lessThan">
      <formula>1</formula>
    </cfRule>
    <cfRule type="cellIs" dxfId="269" priority="9" operator="lessThan">
      <formula>1</formula>
    </cfRule>
    <cfRule type="cellIs" dxfId="268" priority="10" operator="lessThan">
      <formula>1</formula>
    </cfRule>
    <cfRule type="cellIs" dxfId="267" priority="11" operator="lessThan">
      <formula>1</formula>
    </cfRule>
    <cfRule type="cellIs" dxfId="266" priority="12" operator="lessThan">
      <formula>1</formula>
    </cfRule>
    <cfRule type="cellIs" dxfId="265" priority="13" operator="lessThan">
      <formula>1</formula>
    </cfRule>
    <cfRule type="cellIs" dxfId="264" priority="14" operator="lessThan">
      <formula>1</formula>
    </cfRule>
  </conditionalFormatting>
  <conditionalFormatting sqref="O163:P163 O168:P168">
    <cfRule type="cellIs" dxfId="263" priority="7" operator="lessThan">
      <formula>0</formula>
    </cfRule>
  </conditionalFormatting>
  <conditionalFormatting sqref="W48">
    <cfRule type="cellIs" dxfId="262" priority="6" operator="lessThan">
      <formula>1</formula>
    </cfRule>
  </conditionalFormatting>
  <conditionalFormatting sqref="F47:G47 U47:V47">
    <cfRule type="cellIs" dxfId="261" priority="5" operator="equal">
      <formula>0</formula>
    </cfRule>
  </conditionalFormatting>
  <conditionalFormatting sqref="F169:G169">
    <cfRule type="cellIs" dxfId="260" priority="4" operator="lessThan">
      <formula>0</formula>
    </cfRule>
  </conditionalFormatting>
  <conditionalFormatting sqref="C165:D165">
    <cfRule type="cellIs" dxfId="259" priority="3" operator="lessThan">
      <formula>0</formula>
    </cfRule>
  </conditionalFormatting>
  <conditionalFormatting sqref="C165:D165">
    <cfRule type="cellIs" dxfId="258" priority="2" operator="lessThan">
      <formula>0</formula>
    </cfRule>
  </conditionalFormatting>
  <conditionalFormatting sqref="C165:D165">
    <cfRule type="cellIs" dxfId="257" priority="1" operator="lessThan">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אייר  תשפ""ב, חודש  מאי [5]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23553" r:id="rId4">
          <objectPr defaultSize="0" autoPict="0" r:id="rId5">
            <anchor moveWithCells="1" sizeWithCells="1">
              <from>
                <xdr:col>15</xdr:col>
                <xdr:colOff>556260</xdr:colOff>
                <xdr:row>50</xdr:row>
                <xdr:rowOff>38100</xdr:rowOff>
              </from>
              <to>
                <xdr:col>16</xdr:col>
                <xdr:colOff>403860</xdr:colOff>
                <xdr:row>52</xdr:row>
                <xdr:rowOff>0</xdr:rowOff>
              </to>
            </anchor>
          </objectPr>
        </oleObject>
      </mc:Choice>
      <mc:Fallback>
        <oleObject shapeId="2355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22" id="{DD2FA0C6-44C3-497B-8B7A-C3299BC74B1D}">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817"/>
  <sheetViews>
    <sheetView showGridLines="0" showRowColHeaders="0" rightToLeft="1" topLeftCell="J1" zoomScaleNormal="100" workbookViewId="0">
      <pane ySplit="2" topLeftCell="A85" activePane="bottomLeft" state="frozen"/>
      <selection activeCell="E46" sqref="E46"/>
      <selection pane="bottomLeft" activeCell="M1" sqref="M1:P1"/>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154</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50.099999999999994</v>
      </c>
      <c r="O2" s="797"/>
      <c r="P2" s="797"/>
      <c r="Q2" s="798" t="s">
        <v>30</v>
      </c>
      <c r="R2" s="798"/>
      <c r="S2" s="799">
        <f>SUM(U49)</f>
        <v>130.19999999999999</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T('חשוון - נובמבר.11'!B5)</f>
        <v/>
      </c>
      <c r="C5" s="18">
        <f>'חשוון - נובמבר.11'!C5</f>
        <v>0</v>
      </c>
      <c r="D5" s="15"/>
      <c r="E5" s="19" t="str">
        <f>T('חשוון - נובמבר.11'!E5)</f>
        <v/>
      </c>
      <c r="F5" s="20">
        <f>'חשוון - נובמבר.11'!F5</f>
        <v>0</v>
      </c>
      <c r="G5" s="16"/>
      <c r="H5" s="21" t="str">
        <f>T('חשוון - נובמבר.11'!H5)</f>
        <v/>
      </c>
      <c r="I5" s="22" t="str">
        <f>T('חשוון - נובמבר.11'!I5)</f>
        <v/>
      </c>
      <c r="J5" s="290">
        <f>'חשוון - נובמבר.11'!J5</f>
        <v>0</v>
      </c>
      <c r="K5" s="23">
        <f>SUM('חשוון - נובמבר.11'!K5)</f>
        <v>0</v>
      </c>
      <c r="L5" s="24" t="str">
        <f>T('חשוון - נובמבר.11'!L5)</f>
        <v/>
      </c>
      <c r="M5" s="25" t="str">
        <f>T('חשוון - נובמבר.11'!M5)</f>
        <v/>
      </c>
      <c r="N5" s="26" t="str">
        <f>T('חשוון - נובמבר.11'!N5)</f>
        <v/>
      </c>
      <c r="O5" s="291">
        <f>'חשוון - נובמבר.11'!O5</f>
        <v>0</v>
      </c>
      <c r="P5" s="27">
        <f>IF(Q5&gt;0,'חשוון - נובמבר.11'!P5,0)</f>
        <v>0</v>
      </c>
      <c r="Q5" s="28">
        <f>'חשוון - נובמבר.11'!Q5-1</f>
        <v>-7</v>
      </c>
      <c r="R5" s="25" t="str">
        <f>T('חשוון - נובמבר.11'!R5)</f>
        <v/>
      </c>
      <c r="S5" s="29" t="str">
        <f>T('חשוון - נובמבר.11'!S5)</f>
        <v/>
      </c>
      <c r="T5" s="291">
        <f>'חשוון - נובמבר.11'!T5</f>
        <v>0</v>
      </c>
      <c r="U5" s="30">
        <f>IF(V5&gt;0,'חשוון - נובמבר.11'!U5,0)</f>
        <v>0</v>
      </c>
      <c r="V5" s="31">
        <f>'חשוון - נובמבר.11'!V5-1</f>
        <v>-7</v>
      </c>
      <c r="W5" s="32">
        <f>'חשוון - נובמבר.11'!W5</f>
        <v>0</v>
      </c>
      <c r="X5" s="163"/>
      <c r="Y5" s="713"/>
      <c r="Z5" s="714"/>
      <c r="AA5" s="714"/>
      <c r="AB5" s="714"/>
      <c r="AC5" s="714"/>
      <c r="AD5" s="714"/>
      <c r="AE5" s="714"/>
      <c r="AF5" s="714"/>
      <c r="AG5" s="715"/>
    </row>
    <row r="6" spans="1:33" ht="15.6" x14ac:dyDescent="0.3">
      <c r="A6" s="125"/>
      <c r="B6" s="17" t="str">
        <f>T('חשוון - נובמבר.11'!B6)</f>
        <v/>
      </c>
      <c r="C6" s="18">
        <f>'חשוון - נובמבר.11'!C6</f>
        <v>0</v>
      </c>
      <c r="D6" s="15"/>
      <c r="E6" s="19" t="str">
        <f>T('חשוון - נובמבר.11'!E6)</f>
        <v/>
      </c>
      <c r="F6" s="20">
        <f>'חשוון - נובמבר.11'!F6</f>
        <v>0</v>
      </c>
      <c r="G6" s="16"/>
      <c r="H6" s="21" t="str">
        <f>T('חשוון - נובמבר.11'!H6)</f>
        <v/>
      </c>
      <c r="I6" s="22" t="str">
        <f>T('חשוון - נובמבר.11'!I6)</f>
        <v/>
      </c>
      <c r="J6" s="292">
        <f>'חשוון - נובמבר.11'!J6</f>
        <v>0</v>
      </c>
      <c r="K6" s="23">
        <f>SUM('חשוון - נובמבר.11'!K6)</f>
        <v>0</v>
      </c>
      <c r="L6" s="24" t="str">
        <f>T('חשוון - נובמבר.11'!L6)</f>
        <v/>
      </c>
      <c r="M6" s="34" t="str">
        <f>T('חשוון - נובמבר.11'!M6)</f>
        <v/>
      </c>
      <c r="N6" s="26" t="str">
        <f>T('חשוון - נובמבר.11'!N6)</f>
        <v/>
      </c>
      <c r="O6" s="291">
        <f>'חשוון - נובמבר.11'!O6</f>
        <v>0</v>
      </c>
      <c r="P6" s="27">
        <f>IF(Q6&gt;0,'חשוון - נובמבר.11'!P6,0)</f>
        <v>0</v>
      </c>
      <c r="Q6" s="28">
        <f>'חשוון - נובמבר.11'!Q6-1</f>
        <v>-7</v>
      </c>
      <c r="R6" s="25" t="str">
        <f>T('חשוון - נובמבר.11'!R6)</f>
        <v/>
      </c>
      <c r="S6" s="29" t="str">
        <f>T('חשוון - נובמבר.11'!S6)</f>
        <v/>
      </c>
      <c r="T6" s="291">
        <f>'חשוון - נובמבר.11'!T6</f>
        <v>0</v>
      </c>
      <c r="U6" s="30">
        <f>IF(V6&gt;0,'חשוון - נובמבר.11'!U6,0)</f>
        <v>0</v>
      </c>
      <c r="V6" s="31">
        <f>'חשוון - נובמבר.11'!V6-1</f>
        <v>-7</v>
      </c>
      <c r="W6" s="32">
        <f>'חשוון - נובמבר.11'!W6</f>
        <v>0</v>
      </c>
      <c r="X6" s="163"/>
      <c r="Y6" s="713"/>
      <c r="Z6" s="714"/>
      <c r="AA6" s="714"/>
      <c r="AB6" s="714"/>
      <c r="AC6" s="714"/>
      <c r="AD6" s="714"/>
      <c r="AE6" s="714"/>
      <c r="AF6" s="714"/>
      <c r="AG6" s="715"/>
    </row>
    <row r="7" spans="1:33" ht="15.6" x14ac:dyDescent="0.3">
      <c r="A7" s="125"/>
      <c r="B7" s="17" t="str">
        <f>T('חשוון - נובמבר.11'!B7)</f>
        <v/>
      </c>
      <c r="C7" s="18">
        <f>'חשוון - נובמבר.11'!C7</f>
        <v>0</v>
      </c>
      <c r="D7" s="15"/>
      <c r="E7" s="279" t="str">
        <f>T('חשוון - נובמבר.11'!E7)</f>
        <v/>
      </c>
      <c r="F7" s="20">
        <f>'חשוון - נובמבר.11'!F7</f>
        <v>0</v>
      </c>
      <c r="G7" s="16"/>
      <c r="H7" s="21" t="str">
        <f>T('חשוון - נובמבר.11'!H7)</f>
        <v/>
      </c>
      <c r="I7" s="22" t="str">
        <f>T('חשוון - נובמבר.11'!I7)</f>
        <v/>
      </c>
      <c r="J7" s="293">
        <f>'חשוון - נובמבר.11'!J7</f>
        <v>0</v>
      </c>
      <c r="K7" s="23">
        <f>SUM('חשוון - נובמבר.11'!K7)</f>
        <v>0</v>
      </c>
      <c r="L7" s="24" t="str">
        <f>T('חשוון - נובמבר.11'!L7)</f>
        <v/>
      </c>
      <c r="M7" s="35" t="str">
        <f>T('חשוון - נובמבר.11'!M7)</f>
        <v/>
      </c>
      <c r="N7" s="26" t="str">
        <f>T('חשוון - נובמבר.11'!N7)</f>
        <v/>
      </c>
      <c r="O7" s="291">
        <f>'חשוון - נובמבר.11'!O7</f>
        <v>0</v>
      </c>
      <c r="P7" s="27">
        <f>IF(Q7&gt;0,'חשוון - נובמבר.11'!P7,0)</f>
        <v>0</v>
      </c>
      <c r="Q7" s="28">
        <f>'חשוון - נובמבר.11'!Q7-1</f>
        <v>-7</v>
      </c>
      <c r="R7" s="25" t="str">
        <f>T('חשוון - נובמבר.11'!R7)</f>
        <v/>
      </c>
      <c r="S7" s="29" t="str">
        <f>T('חשוון - נובמבר.11'!S7)</f>
        <v/>
      </c>
      <c r="T7" s="291">
        <f>'חשוון - נובמבר.11'!T7</f>
        <v>0</v>
      </c>
      <c r="U7" s="30">
        <f>IF(V7&gt;0,'חשוון - נובמבר.11'!U7,0)</f>
        <v>0</v>
      </c>
      <c r="V7" s="31">
        <f>'חשוון - נובמבר.11'!V7-1</f>
        <v>-7</v>
      </c>
      <c r="W7" s="32">
        <f>'חשוון - נובמבר.11'!W7</f>
        <v>0</v>
      </c>
      <c r="X7" s="163"/>
      <c r="Y7" s="713"/>
      <c r="Z7" s="714"/>
      <c r="AA7" s="714"/>
      <c r="AB7" s="714"/>
      <c r="AC7" s="714"/>
      <c r="AD7" s="714"/>
      <c r="AE7" s="714"/>
      <c r="AF7" s="714"/>
      <c r="AG7" s="715"/>
    </row>
    <row r="8" spans="1:33" ht="15.6" x14ac:dyDescent="0.3">
      <c r="A8" s="125"/>
      <c r="B8" s="17" t="str">
        <f>T('חשוון - נובמבר.11'!B8)</f>
        <v/>
      </c>
      <c r="C8" s="18">
        <f>'חשוון - נובמבר.11'!C8</f>
        <v>0</v>
      </c>
      <c r="D8" s="15"/>
      <c r="E8" s="19" t="str">
        <f>T('חשוון - נובמבר.11'!E8)</f>
        <v/>
      </c>
      <c r="F8" s="20">
        <f>'חשוון - נובמבר.11'!F8</f>
        <v>0</v>
      </c>
      <c r="G8" s="16"/>
      <c r="H8" s="21" t="str">
        <f>T('חשוון - נובמבר.11'!H8)</f>
        <v/>
      </c>
      <c r="I8" s="22" t="str">
        <f>T('חשוון - נובמבר.11'!I8)</f>
        <v/>
      </c>
      <c r="J8" s="293">
        <f>'חשוון - נובמבר.11'!J8</f>
        <v>0</v>
      </c>
      <c r="K8" s="23">
        <f>SUM('חשוון - נובמבר.11'!K8)</f>
        <v>0</v>
      </c>
      <c r="L8" s="24" t="str">
        <f>T('חשוון - נובמבר.11'!L8)</f>
        <v/>
      </c>
      <c r="M8" s="25" t="str">
        <f>T('חשוון - נובמבר.11'!M8)</f>
        <v/>
      </c>
      <c r="N8" s="36" t="str">
        <f>T('חשוון - נובמבר.11'!N8)</f>
        <v/>
      </c>
      <c r="O8" s="291">
        <f>'חשוון - נובמבר.11'!O8</f>
        <v>0</v>
      </c>
      <c r="P8" s="27">
        <f>IF(Q8&gt;0,'חשוון - נובמבר.11'!P8,0)</f>
        <v>0</v>
      </c>
      <c r="Q8" s="28">
        <f>'חשוון - נובמבר.11'!Q8-1</f>
        <v>-7</v>
      </c>
      <c r="R8" s="25" t="str">
        <f>T('חשוון - נובמבר.11'!R8)</f>
        <v/>
      </c>
      <c r="S8" s="29" t="str">
        <f>T('חשוון - נובמבר.11'!S8)</f>
        <v/>
      </c>
      <c r="T8" s="291">
        <f>'חשוון - נובמבר.11'!T8</f>
        <v>0</v>
      </c>
      <c r="U8" s="30">
        <f>IF(V8&gt;0,'חשוון - נובמבר.11'!U8,0)</f>
        <v>0</v>
      </c>
      <c r="V8" s="31">
        <f>'חשוון - נובמבר.11'!V8-1</f>
        <v>-7</v>
      </c>
      <c r="W8" s="32">
        <f>'חשוון - נובמבר.11'!W8</f>
        <v>0</v>
      </c>
      <c r="X8" s="163"/>
      <c r="Y8" s="713"/>
      <c r="Z8" s="714"/>
      <c r="AA8" s="714"/>
      <c r="AB8" s="714"/>
      <c r="AC8" s="714"/>
      <c r="AD8" s="714"/>
      <c r="AE8" s="714"/>
      <c r="AF8" s="714"/>
      <c r="AG8" s="715"/>
    </row>
    <row r="9" spans="1:33" ht="15.6" x14ac:dyDescent="0.3">
      <c r="A9" s="125"/>
      <c r="B9" s="17" t="str">
        <f>T('חשוון - נובמבר.11'!B9)</f>
        <v/>
      </c>
      <c r="C9" s="18">
        <f>'חשוון - נובמבר.11'!C9</f>
        <v>0</v>
      </c>
      <c r="D9" s="15"/>
      <c r="E9" s="19" t="str">
        <f>T('חשוון - נובמבר.11'!E9)</f>
        <v/>
      </c>
      <c r="F9" s="20">
        <f>'חשוון - נובמבר.11'!F9</f>
        <v>0</v>
      </c>
      <c r="G9" s="16"/>
      <c r="H9" s="21" t="str">
        <f>T('חשוון - נובמבר.11'!H9)</f>
        <v/>
      </c>
      <c r="I9" s="22" t="str">
        <f>T('חשוון - נובמבר.11'!I9)</f>
        <v/>
      </c>
      <c r="J9" s="293">
        <f>'חשוון - נובמבר.11'!J9</f>
        <v>0</v>
      </c>
      <c r="K9" s="23">
        <f>SUM('חשוון - נובמבר.11'!K9)</f>
        <v>0</v>
      </c>
      <c r="L9" s="24" t="str">
        <f>T('חשוון - נובמבר.11'!L9)</f>
        <v/>
      </c>
      <c r="M9" s="35" t="str">
        <f>T('חשוון - נובמבר.11'!M9)</f>
        <v/>
      </c>
      <c r="N9" s="36" t="str">
        <f>T('חשוון - נובמבר.11'!N9)</f>
        <v/>
      </c>
      <c r="O9" s="291">
        <f>'חשוון - נובמבר.11'!O9</f>
        <v>0</v>
      </c>
      <c r="P9" s="27">
        <f>IF(Q9&gt;0,'חשוון - נובמבר.11'!P9,0)</f>
        <v>0</v>
      </c>
      <c r="Q9" s="28">
        <f>'חשוון - נובמבר.11'!Q9-1</f>
        <v>-7</v>
      </c>
      <c r="R9" s="25" t="str">
        <f>T('חשוון - נובמבר.11'!R9)</f>
        <v/>
      </c>
      <c r="S9" s="29" t="str">
        <f>T('חשוון - נובמבר.11'!S9)</f>
        <v/>
      </c>
      <c r="T9" s="291">
        <f>'חשוון - נובמבר.11'!T9</f>
        <v>0</v>
      </c>
      <c r="U9" s="30">
        <f>IF(V9&gt;0,'חשוון - נובמבר.11'!U9,0)</f>
        <v>0</v>
      </c>
      <c r="V9" s="31">
        <f>'חשוון - נובמבר.11'!V9-1</f>
        <v>-7</v>
      </c>
      <c r="W9" s="32">
        <f>'חשוון - נובמבר.11'!W9</f>
        <v>0</v>
      </c>
      <c r="X9" s="163"/>
      <c r="Y9" s="713"/>
      <c r="Z9" s="714"/>
      <c r="AA9" s="714"/>
      <c r="AB9" s="714"/>
      <c r="AC9" s="714"/>
      <c r="AD9" s="714"/>
      <c r="AE9" s="714"/>
      <c r="AF9" s="714"/>
      <c r="AG9" s="715"/>
    </row>
    <row r="10" spans="1:33" ht="15.6" x14ac:dyDescent="0.3">
      <c r="A10" s="125"/>
      <c r="B10" s="17" t="str">
        <f>T('חשוון - נובמבר.11'!B10)</f>
        <v/>
      </c>
      <c r="C10" s="18">
        <f>'חשוון - נובמבר.11'!C10</f>
        <v>0</v>
      </c>
      <c r="D10" s="15"/>
      <c r="E10" s="19" t="str">
        <f>T('חשוון - נובמבר.11'!E10)</f>
        <v/>
      </c>
      <c r="F10" s="20">
        <f>'חשוון - נובמבר.11'!F10</f>
        <v>0</v>
      </c>
      <c r="G10" s="16"/>
      <c r="H10" s="21" t="str">
        <f>T('חשוון - נובמבר.11'!H10)</f>
        <v/>
      </c>
      <c r="I10" s="22" t="str">
        <f>T('חשוון - נובמבר.11'!I10)</f>
        <v/>
      </c>
      <c r="J10" s="293">
        <f>'חשוון - נובמבר.11'!J10</f>
        <v>0</v>
      </c>
      <c r="K10" s="23">
        <f>SUM('חשוון - נובמבר.11'!K10)</f>
        <v>0</v>
      </c>
      <c r="L10" s="24" t="str">
        <f>T('חשוון - נובמבר.11'!L10)</f>
        <v/>
      </c>
      <c r="M10" s="25" t="str">
        <f>T('חשוון - נובמבר.11'!M10)</f>
        <v/>
      </c>
      <c r="N10" s="36" t="str">
        <f>T('חשוון - נובמבר.11'!N10)</f>
        <v/>
      </c>
      <c r="O10" s="291">
        <f>'חשוון - נובמבר.11'!O10</f>
        <v>0</v>
      </c>
      <c r="P10" s="27">
        <f>IF(Q10&gt;0,'חשוון - נובמבר.11'!P10,0)</f>
        <v>0</v>
      </c>
      <c r="Q10" s="28">
        <f>'חשוון - נובמבר.11'!Q10-1</f>
        <v>-7</v>
      </c>
      <c r="R10" s="25" t="str">
        <f>T('חשוון - נובמבר.11'!R10)</f>
        <v/>
      </c>
      <c r="S10" s="29" t="str">
        <f>T('חשוון - נובמבר.11'!S10)</f>
        <v/>
      </c>
      <c r="T10" s="291">
        <f>'חשוון - נובמבר.11'!T10</f>
        <v>0</v>
      </c>
      <c r="U10" s="30">
        <f>IF(V10&gt;0,'חשוון - נובמבר.11'!U10,0)</f>
        <v>0</v>
      </c>
      <c r="V10" s="31">
        <f>'חשוון - נובמבר.11'!V10-1</f>
        <v>-7</v>
      </c>
      <c r="W10" s="32">
        <f>'חשוון - נובמבר.11'!W10</f>
        <v>0</v>
      </c>
      <c r="X10" s="163"/>
      <c r="Y10" s="713"/>
      <c r="Z10" s="714"/>
      <c r="AA10" s="714"/>
      <c r="AB10" s="714"/>
      <c r="AC10" s="714"/>
      <c r="AD10" s="714"/>
      <c r="AE10" s="714"/>
      <c r="AF10" s="714"/>
      <c r="AG10" s="715"/>
    </row>
    <row r="11" spans="1:33" ht="15.6" x14ac:dyDescent="0.3">
      <c r="A11" s="125"/>
      <c r="B11" s="17" t="str">
        <f>T('חשוון - נובמבר.11'!B11)</f>
        <v/>
      </c>
      <c r="C11" s="18">
        <f>'חשוון - נובמבר.11'!C11</f>
        <v>0</v>
      </c>
      <c r="D11" s="15"/>
      <c r="E11" s="19" t="str">
        <f>T('חשוון - נובמבר.11'!E11)</f>
        <v/>
      </c>
      <c r="F11" s="20">
        <f>'חשוון - נובמבר.11'!F11</f>
        <v>0</v>
      </c>
      <c r="G11" s="16"/>
      <c r="H11" s="21" t="str">
        <f>T('חשוון - נובמבר.11'!H11)</f>
        <v/>
      </c>
      <c r="I11" s="22" t="str">
        <f>T('חשוון - נובמבר.11'!I11)</f>
        <v/>
      </c>
      <c r="J11" s="293">
        <f>'חשוון - נובמבר.11'!J11</f>
        <v>0</v>
      </c>
      <c r="K11" s="23">
        <f>SUM('חשוון - נובמבר.11'!K11)</f>
        <v>0</v>
      </c>
      <c r="L11" s="24" t="str">
        <f>T('חשוון - נובמבר.11'!L11)</f>
        <v/>
      </c>
      <c r="M11" s="25" t="str">
        <f>T('חשוון - נובמבר.11'!M11)</f>
        <v/>
      </c>
      <c r="N11" s="36" t="str">
        <f>T('חשוון - נובמבר.11'!N11)</f>
        <v/>
      </c>
      <c r="O11" s="291">
        <f>'חשוון - נובמבר.11'!O11</f>
        <v>0</v>
      </c>
      <c r="P11" s="27">
        <f>IF(Q11&gt;0,'חשוון - נובמבר.11'!P11,0)</f>
        <v>0</v>
      </c>
      <c r="Q11" s="28">
        <f>'חשוון - נובמבר.11'!Q11-1</f>
        <v>-7</v>
      </c>
      <c r="R11" s="25" t="str">
        <f>T('חשוון - נובמבר.11'!R11)</f>
        <v/>
      </c>
      <c r="S11" s="29" t="str">
        <f>T('חשוון - נובמבר.11'!S11)</f>
        <v/>
      </c>
      <c r="T11" s="291">
        <f>'חשוון - נובמבר.11'!T11</f>
        <v>0</v>
      </c>
      <c r="U11" s="30">
        <f>IF(V11&gt;0,'חשוון - נובמבר.11'!U11,0)</f>
        <v>0</v>
      </c>
      <c r="V11" s="31">
        <f>'חשוון - נובמבר.11'!V11-1</f>
        <v>-7</v>
      </c>
      <c r="W11" s="32">
        <f>'חשוון - נובמבר.11'!W11</f>
        <v>0</v>
      </c>
      <c r="X11" s="163"/>
      <c r="Y11" s="713"/>
      <c r="Z11" s="714"/>
      <c r="AA11" s="714"/>
      <c r="AB11" s="714"/>
      <c r="AC11" s="714"/>
      <c r="AD11" s="714"/>
      <c r="AE11" s="714"/>
      <c r="AF11" s="714"/>
      <c r="AG11" s="715"/>
    </row>
    <row r="12" spans="1:33" ht="15.6" x14ac:dyDescent="0.3">
      <c r="A12" s="125"/>
      <c r="B12" s="17" t="str">
        <f>T('חשוון - נובמבר.11'!B12)</f>
        <v/>
      </c>
      <c r="C12" s="18">
        <f>'חשוון - נובמבר.11'!C12</f>
        <v>0</v>
      </c>
      <c r="D12" s="15"/>
      <c r="E12" s="19" t="str">
        <f>T('חשוון - נובמבר.11'!E12)</f>
        <v/>
      </c>
      <c r="F12" s="20">
        <f>'חשוון - נובמבר.11'!F12</f>
        <v>0</v>
      </c>
      <c r="G12" s="16"/>
      <c r="H12" s="21" t="str">
        <f>T('חשוון - נובמבר.11'!H12)</f>
        <v/>
      </c>
      <c r="I12" s="22" t="str">
        <f>T('חשוון - נובמבר.11'!I12)</f>
        <v/>
      </c>
      <c r="J12" s="293">
        <f>'חשוון - נובמבר.11'!J12</f>
        <v>0</v>
      </c>
      <c r="K12" s="23">
        <f>SUM('חשוון - נובמבר.11'!K12)</f>
        <v>0</v>
      </c>
      <c r="L12" s="24" t="str">
        <f>T('חשוון - נובמבר.11'!L12)</f>
        <v/>
      </c>
      <c r="M12" s="25" t="str">
        <f>T('חשוון - נובמבר.11'!M12)</f>
        <v/>
      </c>
      <c r="N12" s="36" t="str">
        <f>T('חשוון - נובמבר.11'!N12)</f>
        <v/>
      </c>
      <c r="O12" s="291">
        <f>'חשוון - נובמבר.11'!O12</f>
        <v>0</v>
      </c>
      <c r="P12" s="27">
        <f>IF(Q12&gt;0,'חשוון - נובמבר.11'!P12,0)</f>
        <v>0</v>
      </c>
      <c r="Q12" s="28">
        <f>'חשוון - נובמבר.11'!Q12-1</f>
        <v>-7</v>
      </c>
      <c r="R12" s="25" t="str">
        <f>T('חשוון - נובמבר.11'!R12)</f>
        <v/>
      </c>
      <c r="S12" s="29" t="str">
        <f>T('חשוון - נובמבר.11'!S12)</f>
        <v/>
      </c>
      <c r="T12" s="291">
        <f>'חשוון - נובמבר.11'!T12</f>
        <v>0</v>
      </c>
      <c r="U12" s="30">
        <f>IF(V12&gt;0,'חשוון - נובמבר.11'!U12,0)</f>
        <v>0</v>
      </c>
      <c r="V12" s="31">
        <f>'חשוון - נובמבר.11'!V12-1</f>
        <v>-7</v>
      </c>
      <c r="W12" s="32">
        <f>'חשוון - נובמבר.11'!W12</f>
        <v>0</v>
      </c>
      <c r="X12" s="163"/>
      <c r="Y12" s="713"/>
      <c r="Z12" s="714"/>
      <c r="AA12" s="714"/>
      <c r="AB12" s="714"/>
      <c r="AC12" s="714"/>
      <c r="AD12" s="714"/>
      <c r="AE12" s="714"/>
      <c r="AF12" s="714"/>
      <c r="AG12" s="715"/>
    </row>
    <row r="13" spans="1:33" ht="15.6" x14ac:dyDescent="0.3">
      <c r="A13" s="125"/>
      <c r="B13" s="17" t="str">
        <f>T('חשוון - נובמבר.11'!B13)</f>
        <v/>
      </c>
      <c r="C13" s="18">
        <f>'חשוון - נובמבר.11'!C13</f>
        <v>0</v>
      </c>
      <c r="D13" s="15"/>
      <c r="E13" s="19" t="str">
        <f>T('חשוון - נובמבר.11'!E13)</f>
        <v/>
      </c>
      <c r="F13" s="20">
        <f>'חשוון - נובמבר.11'!F13</f>
        <v>0</v>
      </c>
      <c r="G13" s="16"/>
      <c r="H13" s="21" t="str">
        <f>T('חשוון - נובמבר.11'!H13)</f>
        <v/>
      </c>
      <c r="I13" s="22" t="str">
        <f>T('חשוון - נובמבר.11'!I13)</f>
        <v/>
      </c>
      <c r="J13" s="293">
        <f>'חשוון - נובמבר.11'!J13</f>
        <v>0</v>
      </c>
      <c r="K13" s="23">
        <f>SUM('חשוון - נובמבר.11'!K13)</f>
        <v>0</v>
      </c>
      <c r="L13" s="24" t="str">
        <f>T('חשוון - נובמבר.11'!L13)</f>
        <v/>
      </c>
      <c r="M13" s="25" t="str">
        <f>T('חשוון - נובמבר.11'!M13)</f>
        <v/>
      </c>
      <c r="N13" s="36" t="str">
        <f>T('חשוון - נובמבר.11'!N13)</f>
        <v/>
      </c>
      <c r="O13" s="291">
        <f>'חשוון - נובמבר.11'!O13</f>
        <v>0</v>
      </c>
      <c r="P13" s="27">
        <f>IF(Q13&gt;0,'חשוון - נובמבר.11'!P13,0)</f>
        <v>0</v>
      </c>
      <c r="Q13" s="28">
        <f>'חשוון - נובמבר.11'!Q13-1</f>
        <v>-7</v>
      </c>
      <c r="R13" s="25" t="str">
        <f>T('חשוון - נובמבר.11'!R13)</f>
        <v/>
      </c>
      <c r="S13" s="29" t="str">
        <f>T('חשוון - נובמבר.11'!S13)</f>
        <v/>
      </c>
      <c r="T13" s="291">
        <f>'חשוון - נובמבר.11'!T13</f>
        <v>0</v>
      </c>
      <c r="U13" s="30">
        <f>IF(V13&gt;0,'חשוון - נובמבר.11'!U13,0)</f>
        <v>0</v>
      </c>
      <c r="V13" s="31">
        <f>'חשוון - נובמבר.11'!V13-1</f>
        <v>-7</v>
      </c>
      <c r="W13" s="32">
        <f>'חשוון - נובמבר.11'!W13</f>
        <v>0</v>
      </c>
      <c r="X13" s="163"/>
      <c r="Y13" s="713"/>
      <c r="Z13" s="714"/>
      <c r="AA13" s="714"/>
      <c r="AB13" s="714"/>
      <c r="AC13" s="714"/>
      <c r="AD13" s="714"/>
      <c r="AE13" s="714"/>
      <c r="AF13" s="714"/>
      <c r="AG13" s="715"/>
    </row>
    <row r="14" spans="1:33" ht="15.6" x14ac:dyDescent="0.3">
      <c r="A14" s="125"/>
      <c r="B14" s="17" t="str">
        <f>T('חשוון - נובמבר.11'!B14)</f>
        <v/>
      </c>
      <c r="C14" s="18">
        <f>'חשוון - נובמבר.11'!C14</f>
        <v>0</v>
      </c>
      <c r="D14" s="15"/>
      <c r="E14" s="19" t="str">
        <f>T('חשוון - נובמבר.11'!E14)</f>
        <v/>
      </c>
      <c r="F14" s="20">
        <f>'חשוון - נובמבר.11'!F14</f>
        <v>0</v>
      </c>
      <c r="G14" s="16"/>
      <c r="H14" s="21" t="str">
        <f>T('חשוון - נובמבר.11'!H14)</f>
        <v/>
      </c>
      <c r="I14" s="22" t="str">
        <f>T('חשוון - נובמבר.11'!I14)</f>
        <v/>
      </c>
      <c r="J14" s="293">
        <f>'חשוון - נובמבר.11'!J14</f>
        <v>0</v>
      </c>
      <c r="K14" s="23">
        <f>SUM('חשוון - נובמבר.11'!K14)</f>
        <v>0</v>
      </c>
      <c r="L14" s="24" t="str">
        <f>T('חשוון - נובמבר.11'!L14)</f>
        <v/>
      </c>
      <c r="M14" s="25" t="str">
        <f>T('חשוון - נובמבר.11'!M14)</f>
        <v/>
      </c>
      <c r="N14" s="36" t="str">
        <f>T('חשוון - נובמבר.11'!N14)</f>
        <v/>
      </c>
      <c r="O14" s="291">
        <f>'חשוון - נובמבר.11'!O14</f>
        <v>0</v>
      </c>
      <c r="P14" s="27">
        <f>IF(Q14&gt;0,'חשוון - נובמבר.11'!P14,0)</f>
        <v>0</v>
      </c>
      <c r="Q14" s="28">
        <f>'חשוון - נובמבר.11'!Q14-1</f>
        <v>-7</v>
      </c>
      <c r="R14" s="25" t="str">
        <f>T('חשוון - נובמבר.11'!R14)</f>
        <v/>
      </c>
      <c r="S14" s="29" t="str">
        <f>T('חשוון - נובמבר.11'!S14)</f>
        <v/>
      </c>
      <c r="T14" s="291">
        <f>'חשוון - נובמבר.11'!T14</f>
        <v>0</v>
      </c>
      <c r="U14" s="30">
        <f>IF(V14&gt;0,'חשוון - נובמבר.11'!U14,0)</f>
        <v>0</v>
      </c>
      <c r="V14" s="31">
        <f>'חשוון - נובמבר.11'!V14-1</f>
        <v>-7</v>
      </c>
      <c r="W14" s="32">
        <f>'חשוון - נובמבר.11'!W14</f>
        <v>0</v>
      </c>
      <c r="X14" s="163"/>
      <c r="Y14" s="713"/>
      <c r="Z14" s="714"/>
      <c r="AA14" s="714"/>
      <c r="AB14" s="714"/>
      <c r="AC14" s="714"/>
      <c r="AD14" s="714"/>
      <c r="AE14" s="714"/>
      <c r="AF14" s="714"/>
      <c r="AG14" s="715"/>
    </row>
    <row r="15" spans="1:33" ht="15.6" x14ac:dyDescent="0.3">
      <c r="A15" s="125"/>
      <c r="B15" s="17" t="str">
        <f>T('חשוון - נובמבר.11'!B15)</f>
        <v/>
      </c>
      <c r="C15" s="18">
        <f>'חשוון - נובמבר.11'!C15</f>
        <v>0</v>
      </c>
      <c r="D15" s="15"/>
      <c r="E15" s="19" t="str">
        <f>T('חשוון - נובמבר.11'!E15)</f>
        <v/>
      </c>
      <c r="F15" s="20">
        <f>'חשוון - נובמבר.11'!F15</f>
        <v>0</v>
      </c>
      <c r="G15" s="16"/>
      <c r="H15" s="21" t="str">
        <f>T('חשוון - נובמבר.11'!H15)</f>
        <v/>
      </c>
      <c r="I15" s="22" t="str">
        <f>T('חשוון - נובמבר.11'!I15)</f>
        <v/>
      </c>
      <c r="J15" s="293">
        <f>'חשוון - נובמבר.11'!J15</f>
        <v>0</v>
      </c>
      <c r="K15" s="23">
        <f>SUM('חשוון - נובמבר.11'!K15)</f>
        <v>0</v>
      </c>
      <c r="L15" s="24" t="str">
        <f>T('חשוון - נובמבר.11'!L15)</f>
        <v/>
      </c>
      <c r="M15" s="25" t="str">
        <f>T('חשוון - נובמבר.11'!M15)</f>
        <v/>
      </c>
      <c r="N15" s="36" t="str">
        <f>T('חשוון - נובמבר.11'!N15)</f>
        <v/>
      </c>
      <c r="O15" s="291">
        <f>'חשוון - נובמבר.11'!O15</f>
        <v>0</v>
      </c>
      <c r="P15" s="27">
        <f>IF(Q15&gt;0,'חשוון - נובמבר.11'!P15,0)</f>
        <v>0</v>
      </c>
      <c r="Q15" s="28">
        <f>'חשוון - נובמבר.11'!Q15-1</f>
        <v>-7</v>
      </c>
      <c r="R15" s="25" t="str">
        <f>T('חשוון - נובמבר.11'!R15)</f>
        <v/>
      </c>
      <c r="S15" s="29" t="str">
        <f>T('חשוון - נובמבר.11'!S15)</f>
        <v/>
      </c>
      <c r="T15" s="291">
        <f>'חשוון - נובמבר.11'!T15</f>
        <v>0</v>
      </c>
      <c r="U15" s="30">
        <f>IF(V15&gt;0,'חשוון - נובמבר.11'!U15,0)</f>
        <v>0</v>
      </c>
      <c r="V15" s="31">
        <f>'חשוון - נובמבר.11'!V15-1</f>
        <v>-7</v>
      </c>
      <c r="W15" s="32">
        <f>'חשוון - נובמבר.11'!W15</f>
        <v>0</v>
      </c>
      <c r="X15" s="163"/>
      <c r="Y15" s="713"/>
      <c r="Z15" s="714"/>
      <c r="AA15" s="714"/>
      <c r="AB15" s="714"/>
      <c r="AC15" s="714"/>
      <c r="AD15" s="714"/>
      <c r="AE15" s="714"/>
      <c r="AF15" s="714"/>
      <c r="AG15" s="715"/>
    </row>
    <row r="16" spans="1:33" ht="15.9" customHeight="1" x14ac:dyDescent="0.3">
      <c r="A16" s="125"/>
      <c r="B16" s="17" t="str">
        <f>T('חשוון - נובמבר.11'!B16)</f>
        <v/>
      </c>
      <c r="C16" s="18">
        <f>'חשוון - נובמבר.11'!C16</f>
        <v>0</v>
      </c>
      <c r="D16" s="15"/>
      <c r="E16" s="19" t="str">
        <f>T('חשוון - נובמבר.11'!E16)</f>
        <v/>
      </c>
      <c r="F16" s="20">
        <f>'חשוון - נובמבר.11'!F16</f>
        <v>0</v>
      </c>
      <c r="G16" s="16"/>
      <c r="H16" s="37" t="str">
        <f>T('חשוון - נובמבר.11'!H16)</f>
        <v/>
      </c>
      <c r="I16" s="38" t="str">
        <f>T('חשוון - נובמבר.11'!I16)</f>
        <v/>
      </c>
      <c r="J16" s="290">
        <f>'חשוון - נובמבר.11'!J16</f>
        <v>0</v>
      </c>
      <c r="K16" s="23">
        <f>SUM('חשוון - נובמבר.11'!K16)</f>
        <v>0</v>
      </c>
      <c r="L16" s="24" t="str">
        <f>T('חשוון - נובמבר.11'!L16)</f>
        <v/>
      </c>
      <c r="M16" s="25" t="str">
        <f>T('חשוון - נובמבר.11'!M16)</f>
        <v/>
      </c>
      <c r="N16" s="36" t="str">
        <f>T('חשוון - נובמבר.11'!N16)</f>
        <v/>
      </c>
      <c r="O16" s="291">
        <f>'חשוון - נובמבר.11'!O16</f>
        <v>0</v>
      </c>
      <c r="P16" s="27">
        <f>IF(Q16&gt;0,'חשוון - נובמבר.11'!P16,0)</f>
        <v>0</v>
      </c>
      <c r="Q16" s="28">
        <f>'חשוון - נובמבר.11'!Q16-1</f>
        <v>-7</v>
      </c>
      <c r="R16" s="25" t="str">
        <f>T('חשוון - נובמבר.11'!R16)</f>
        <v/>
      </c>
      <c r="S16" s="29" t="str">
        <f>T('חשוון - נובמבר.11'!S16)</f>
        <v/>
      </c>
      <c r="T16" s="291">
        <f>'חשוון - נובמבר.11'!T16</f>
        <v>0</v>
      </c>
      <c r="U16" s="30">
        <f>IF(V16&gt;0,'חשוון - נובמבר.11'!U16,0)</f>
        <v>0</v>
      </c>
      <c r="V16" s="31">
        <f>'חשוון - נובמבר.11'!V16-1</f>
        <v>-7</v>
      </c>
      <c r="W16" s="32">
        <f>'חשוון - נובמבר.11'!W16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t="s">
        <v>81</v>
      </c>
      <c r="J20" s="282">
        <v>25</v>
      </c>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t="s">
        <v>81</v>
      </c>
      <c r="J21" s="282">
        <v>25</v>
      </c>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t="s">
        <v>81</v>
      </c>
      <c r="J22" s="282">
        <v>25</v>
      </c>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t="s">
        <v>81</v>
      </c>
      <c r="J23" s="282">
        <v>25</v>
      </c>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t="s">
        <v>81</v>
      </c>
      <c r="J24" s="282">
        <v>25</v>
      </c>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t="s">
        <v>81</v>
      </c>
      <c r="J25" s="282">
        <v>25</v>
      </c>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t="s">
        <v>81</v>
      </c>
      <c r="J26" s="282">
        <v>25</v>
      </c>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t="s">
        <v>81</v>
      </c>
      <c r="J27" s="282">
        <v>25</v>
      </c>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t="s">
        <v>81</v>
      </c>
      <c r="J28" s="282">
        <v>25</v>
      </c>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t="s">
        <v>81</v>
      </c>
      <c r="J29" s="282">
        <v>25</v>
      </c>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t="s">
        <v>81</v>
      </c>
      <c r="J30" s="282">
        <v>25</v>
      </c>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t="s">
        <v>81</v>
      </c>
      <c r="J31" s="282">
        <v>25</v>
      </c>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t="s">
        <v>81</v>
      </c>
      <c r="J32" s="282">
        <v>25</v>
      </c>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t="s">
        <v>81</v>
      </c>
      <c r="J33" s="282">
        <v>25</v>
      </c>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t="s">
        <v>81</v>
      </c>
      <c r="J34" s="282">
        <v>25</v>
      </c>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6.2" thickBot="1" x14ac:dyDescent="0.35">
      <c r="A35" s="14"/>
      <c r="B35" s="57"/>
      <c r="C35" s="44"/>
      <c r="D35" s="15"/>
      <c r="E35" s="62"/>
      <c r="F35" s="58"/>
      <c r="G35" s="40"/>
      <c r="H35" s="47"/>
      <c r="I35" s="281" t="s">
        <v>81</v>
      </c>
      <c r="J35" s="282">
        <v>25</v>
      </c>
      <c r="K35" s="54"/>
      <c r="L35" s="59"/>
      <c r="M35" s="63"/>
      <c r="N35" s="284"/>
      <c r="O35" s="289"/>
      <c r="P35" s="64"/>
      <c r="Q35" s="65"/>
      <c r="R35" s="66"/>
      <c r="S35" s="287"/>
      <c r="T35" s="288"/>
      <c r="U35" s="64"/>
      <c r="V35" s="67"/>
      <c r="W35" s="296"/>
      <c r="X35" s="33"/>
      <c r="Y35" s="1061"/>
      <c r="Z35" s="1062"/>
      <c r="AA35" s="1062"/>
      <c r="AB35" s="1062"/>
      <c r="AC35" s="1062"/>
      <c r="AD35" s="1062"/>
      <c r="AE35" s="1062"/>
      <c r="AF35" s="1062"/>
      <c r="AG35" s="1063"/>
    </row>
    <row r="36" spans="1:34" ht="16.2" thickTop="1" x14ac:dyDescent="0.3">
      <c r="A36" s="14"/>
      <c r="B36" s="57"/>
      <c r="C36" s="44">
        <v>1000</v>
      </c>
      <c r="D36" s="15"/>
      <c r="E36" s="62"/>
      <c r="F36" s="58">
        <v>200</v>
      </c>
      <c r="G36" s="40"/>
      <c r="H36" s="47"/>
      <c r="I36" s="281" t="s">
        <v>81</v>
      </c>
      <c r="J36" s="282">
        <v>25</v>
      </c>
      <c r="K36" s="54">
        <v>30</v>
      </c>
      <c r="L36" s="59"/>
      <c r="M36" s="1064" t="s">
        <v>115</v>
      </c>
      <c r="N36" s="1065"/>
      <c r="O36" s="1065"/>
      <c r="P36" s="1065"/>
      <c r="Q36" s="1065"/>
      <c r="R36" s="1065"/>
      <c r="S36" s="1065"/>
      <c r="T36" s="1066"/>
      <c r="U36" s="68"/>
      <c r="V36" s="69"/>
      <c r="W36" s="297"/>
      <c r="X36" s="33"/>
      <c r="Y36" s="1067"/>
      <c r="Z36" s="1068"/>
      <c r="AA36" s="1068"/>
      <c r="AB36" s="1071"/>
      <c r="AC36" s="1071"/>
      <c r="AD36" s="1071"/>
      <c r="AE36" s="1071"/>
      <c r="AF36" s="1071"/>
      <c r="AG36" s="1072"/>
    </row>
    <row r="37" spans="1:34" ht="16.2" thickBot="1" x14ac:dyDescent="0.35">
      <c r="A37" s="14"/>
      <c r="B37" s="57"/>
      <c r="C37" s="44">
        <v>1</v>
      </c>
      <c r="D37" s="15"/>
      <c r="E37" s="45"/>
      <c r="F37" s="46"/>
      <c r="G37" s="40"/>
      <c r="H37" s="47"/>
      <c r="I37" s="281" t="s">
        <v>81</v>
      </c>
      <c r="J37" s="282">
        <v>25</v>
      </c>
      <c r="K37" s="54"/>
      <c r="L37" s="59"/>
      <c r="M37" s="1075" t="s">
        <v>61</v>
      </c>
      <c r="N37" s="1076"/>
      <c r="O37" s="1076"/>
      <c r="P37" s="1076"/>
      <c r="Q37" s="1076"/>
      <c r="R37" s="1076"/>
      <c r="S37" s="1076"/>
      <c r="T37" s="1077"/>
      <c r="U37" s="70"/>
      <c r="V37" s="71"/>
      <c r="W37" s="298"/>
      <c r="X37" s="33"/>
      <c r="Y37" s="1069"/>
      <c r="Z37" s="1070"/>
      <c r="AA37" s="1070"/>
      <c r="AB37" s="1073"/>
      <c r="AC37" s="1073"/>
      <c r="AD37" s="1073"/>
      <c r="AE37" s="1073"/>
      <c r="AF37" s="1073"/>
      <c r="AG37" s="1074"/>
      <c r="AH37" s="72"/>
    </row>
    <row r="38" spans="1:34" ht="18" customHeight="1" thickTop="1" x14ac:dyDescent="0.3">
      <c r="A38" s="125"/>
      <c r="B38" s="166" t="s">
        <v>15</v>
      </c>
      <c r="C38" s="167">
        <f>SUM(C20:C37)</f>
        <v>1001</v>
      </c>
      <c r="D38" s="126"/>
      <c r="E38" s="168" t="s">
        <v>14</v>
      </c>
      <c r="F38" s="169">
        <f>SUM(F20:F37)</f>
        <v>200</v>
      </c>
      <c r="G38" s="127"/>
      <c r="H38" s="738" t="s">
        <v>14</v>
      </c>
      <c r="I38" s="739"/>
      <c r="J38" s="740"/>
      <c r="K38" s="741">
        <f>SUM(K20:K37,P20:P37,U20:U37)</f>
        <v>30</v>
      </c>
      <c r="L38" s="742"/>
      <c r="M38" s="170"/>
      <c r="N38" s="170"/>
      <c r="O38" s="171"/>
      <c r="P38" s="172"/>
      <c r="Q38" s="172"/>
      <c r="R38" s="172"/>
      <c r="S38" s="172"/>
      <c r="T38" s="172"/>
      <c r="U38" s="1078" t="s">
        <v>63</v>
      </c>
      <c r="V38" s="1078"/>
      <c r="W38" s="173">
        <f>SUM(W20:W37)</f>
        <v>0</v>
      </c>
      <c r="X38" s="174"/>
      <c r="Y38" s="1079"/>
      <c r="Z38" s="1080"/>
      <c r="AA38" s="1080"/>
      <c r="AB38" s="1080"/>
      <c r="AC38" s="1080"/>
      <c r="AD38" s="1080"/>
      <c r="AE38" s="1080"/>
      <c r="AF38" s="1080"/>
      <c r="AG38" s="1081"/>
    </row>
    <row r="39" spans="1:34" ht="29.1" customHeight="1" x14ac:dyDescent="0.4">
      <c r="A39" s="125"/>
      <c r="B39" s="175" t="s">
        <v>7</v>
      </c>
      <c r="C39" s="176">
        <f>SUM(C17+C38)</f>
        <v>1001</v>
      </c>
      <c r="D39" s="126"/>
      <c r="E39" s="177" t="s">
        <v>8</v>
      </c>
      <c r="F39" s="178">
        <f>SUM(F17+F38)</f>
        <v>200</v>
      </c>
      <c r="G39" s="127"/>
      <c r="H39" s="754" t="s">
        <v>53</v>
      </c>
      <c r="I39" s="755"/>
      <c r="J39" s="755"/>
      <c r="K39" s="756"/>
      <c r="L39" s="757">
        <f>SUM(L17+K38)</f>
        <v>30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SUM('חשוון - נובמבר.11'!W40+W39+L39)</f>
        <v>30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7" t="s">
        <v>116</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801</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t="s">
        <v>147</v>
      </c>
      <c r="R43" s="708"/>
      <c r="S43" s="751">
        <v>0</v>
      </c>
      <c r="T43" s="751"/>
      <c r="U43" s="711" t="s">
        <v>148</v>
      </c>
      <c r="V43" s="712"/>
      <c r="W43" s="74">
        <v>0</v>
      </c>
      <c r="X43" s="42"/>
      <c r="Y43" s="713"/>
      <c r="Z43" s="714"/>
      <c r="AA43" s="714"/>
      <c r="AB43" s="714"/>
      <c r="AC43" s="714"/>
      <c r="AD43" s="714"/>
      <c r="AE43" s="714"/>
      <c r="AF43" s="714"/>
      <c r="AG43" s="715"/>
    </row>
    <row r="44" spans="1:34" ht="16.5" customHeight="1" x14ac:dyDescent="0.25">
      <c r="A44" s="125"/>
      <c r="B44" s="300" t="s">
        <v>108</v>
      </c>
      <c r="C44" s="191">
        <f>SUM(W46)</f>
        <v>0</v>
      </c>
      <c r="D44" s="706" t="s">
        <v>105</v>
      </c>
      <c r="E44" s="706"/>
      <c r="F44" s="192">
        <f>SUM(F42+W46)</f>
        <v>801</v>
      </c>
      <c r="G44" s="127"/>
      <c r="H44" s="151"/>
      <c r="I44" s="151"/>
      <c r="J44" s="151"/>
      <c r="K44" s="151"/>
      <c r="L44" s="151"/>
      <c r="M44" s="151"/>
      <c r="N44" s="151"/>
      <c r="O44" s="151"/>
      <c r="P44" s="189"/>
      <c r="Q44" s="707" t="s">
        <v>147</v>
      </c>
      <c r="R44" s="708"/>
      <c r="S44" s="709">
        <v>0</v>
      </c>
      <c r="T44" s="710"/>
      <c r="U44" s="711" t="s">
        <v>148</v>
      </c>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t="s">
        <v>147</v>
      </c>
      <c r="R45" s="708"/>
      <c r="S45" s="709">
        <v>0</v>
      </c>
      <c r="T45" s="710"/>
      <c r="U45" s="711" t="s">
        <v>148</v>
      </c>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t="s">
        <v>149</v>
      </c>
      <c r="T46" s="839"/>
      <c r="U46" s="839"/>
      <c r="V46" s="839"/>
      <c r="W46" s="76">
        <f>SUM(S43,S44,S45,W43,W44,W45)</f>
        <v>0</v>
      </c>
      <c r="X46" s="75"/>
      <c r="Y46" s="713"/>
      <c r="Z46" s="714"/>
      <c r="AA46" s="714"/>
      <c r="AB46" s="714"/>
      <c r="AC46" s="714"/>
      <c r="AD46" s="714"/>
      <c r="AE46" s="714"/>
      <c r="AF46" s="714"/>
      <c r="AG46" s="715"/>
    </row>
    <row r="47" spans="1:34" ht="16.2" customHeight="1" thickTop="1" x14ac:dyDescent="0.3">
      <c r="A47" s="125"/>
      <c r="B47" s="198"/>
      <c r="C47" s="199"/>
      <c r="D47" s="200"/>
      <c r="E47" s="201"/>
      <c r="F47" s="199"/>
      <c r="G47" s="199"/>
      <c r="H47" s="202"/>
      <c r="I47" s="203"/>
      <c r="J47" s="198"/>
      <c r="K47" s="198"/>
      <c r="L47" s="201"/>
      <c r="M47" s="201"/>
      <c r="N47" s="201"/>
      <c r="O47" s="204"/>
      <c r="P47" s="205"/>
      <c r="Q47" s="205"/>
      <c r="R47" s="205"/>
      <c r="S47" s="205"/>
      <c r="T47" s="206"/>
      <c r="U47" s="205"/>
      <c r="V47" s="206"/>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SUM(F42+W46)/10</f>
        <v>80.099999999999994</v>
      </c>
      <c r="G48" s="720"/>
      <c r="H48" s="721" t="s">
        <v>22</v>
      </c>
      <c r="I48" s="721"/>
      <c r="J48" s="721"/>
      <c r="K48" s="721"/>
      <c r="L48" s="721"/>
      <c r="M48" s="722">
        <f>SUM('חשוון - נובמבר.11'!U48)</f>
        <v>0</v>
      </c>
      <c r="N48" s="723"/>
      <c r="O48" s="724" t="s">
        <v>142</v>
      </c>
      <c r="P48" s="724"/>
      <c r="Q48" s="724"/>
      <c r="R48" s="724"/>
      <c r="S48" s="724"/>
      <c r="T48" s="724"/>
      <c r="U48" s="725">
        <f>SUM(F48-L39+M48)</f>
        <v>50.099999999999994</v>
      </c>
      <c r="V48" s="725"/>
      <c r="W48" s="208">
        <f>IF(U48&gt;-1,,P107)</f>
        <v>0</v>
      </c>
      <c r="X48" s="209"/>
      <c r="Y48" s="713"/>
      <c r="Z48" s="714"/>
      <c r="AA48" s="714"/>
      <c r="AB48" s="714"/>
      <c r="AC48" s="714"/>
      <c r="AD48" s="714"/>
      <c r="AE48" s="714"/>
      <c r="AF48" s="714"/>
      <c r="AG48" s="715"/>
    </row>
    <row r="49" spans="1:34" ht="19.95" customHeight="1" thickTop="1" thickBot="1" x14ac:dyDescent="0.35">
      <c r="A49" s="125"/>
      <c r="B49" s="699" t="s">
        <v>103</v>
      </c>
      <c r="C49" s="699"/>
      <c r="D49" s="699"/>
      <c r="E49" s="699"/>
      <c r="F49" s="700">
        <f>SUM(F42/10)+(F42/10)</f>
        <v>160.19999999999999</v>
      </c>
      <c r="G49" s="700"/>
      <c r="H49" s="699" t="s">
        <v>29</v>
      </c>
      <c r="I49" s="699"/>
      <c r="J49" s="699"/>
      <c r="K49" s="699"/>
      <c r="L49" s="699"/>
      <c r="M49" s="701">
        <f>SUM('חשוון - נובמבר.11'!U49)</f>
        <v>0</v>
      </c>
      <c r="N49" s="702"/>
      <c r="O49" s="198"/>
      <c r="P49" s="210"/>
      <c r="Q49" s="703" t="s">
        <v>143</v>
      </c>
      <c r="R49" s="703"/>
      <c r="S49" s="703"/>
      <c r="T49" s="703"/>
      <c r="U49" s="704">
        <f>SUM(F49-L39+M49)</f>
        <v>130.19999999999999</v>
      </c>
      <c r="V49" s="704"/>
      <c r="W49" s="211">
        <f>IF(U49&gt;-1,,P107)</f>
        <v>0</v>
      </c>
      <c r="X49" s="212"/>
      <c r="Y49" s="713"/>
      <c r="Z49" s="714"/>
      <c r="AA49" s="714"/>
      <c r="AB49" s="714"/>
      <c r="AC49" s="714"/>
      <c r="AD49" s="714"/>
      <c r="AE49" s="714"/>
      <c r="AF49" s="714"/>
      <c r="AG49" s="715"/>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6" t="s">
        <v>139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7" ht="13.8" x14ac:dyDescent="0.25">
      <c r="C97" s="353"/>
    </row>
    <row r="98" spans="1:17" ht="13.8" x14ac:dyDescent="0.25">
      <c r="B98" s="78"/>
      <c r="C98" s="353"/>
    </row>
    <row r="99" spans="1:17" ht="13.8" x14ac:dyDescent="0.25">
      <c r="A99" s="81"/>
      <c r="C99" s="353"/>
    </row>
    <row r="100" spans="1:17" ht="14.4" customHeight="1" x14ac:dyDescent="0.25">
      <c r="A100" s="81"/>
      <c r="C100" s="353"/>
      <c r="D100" s="79"/>
    </row>
    <row r="101" spans="1:17" ht="14.4" customHeight="1" x14ac:dyDescent="0.25">
      <c r="A101" s="81"/>
      <c r="C101" s="353"/>
    </row>
    <row r="102" spans="1:17" ht="14.25" customHeight="1" x14ac:dyDescent="0.25">
      <c r="A102" s="81"/>
      <c r="C102" s="353"/>
    </row>
    <row r="103" spans="1:17" ht="14.25" customHeight="1" x14ac:dyDescent="0.4">
      <c r="A103" s="81"/>
      <c r="C103" s="353"/>
      <c r="E103" s="689"/>
      <c r="F103" s="689"/>
      <c r="G103" s="689"/>
      <c r="H103" s="689"/>
      <c r="I103" s="689"/>
      <c r="J103" s="689"/>
      <c r="K103" s="689"/>
      <c r="L103" s="689"/>
    </row>
    <row r="104" spans="1:17" ht="14.25" customHeight="1" x14ac:dyDescent="0.4">
      <c r="A104" s="81"/>
      <c r="B104" s="13"/>
      <c r="C104" s="353"/>
      <c r="D104" s="13"/>
      <c r="E104" s="689"/>
      <c r="F104" s="689"/>
      <c r="G104" s="689"/>
      <c r="H104" s="689"/>
      <c r="I104" s="689"/>
      <c r="J104" s="689"/>
      <c r="K104" s="689"/>
      <c r="L104" s="689"/>
    </row>
    <row r="105" spans="1:17" ht="11.25" customHeight="1" x14ac:dyDescent="0.25">
      <c r="A105" s="81"/>
      <c r="C105" s="353"/>
      <c r="E105" s="1082" t="s">
        <v>118</v>
      </c>
      <c r="F105" s="1082"/>
      <c r="G105" s="1082"/>
      <c r="H105" s="1082"/>
      <c r="I105" s="1082"/>
      <c r="J105" s="1082"/>
      <c r="K105" s="1082"/>
      <c r="L105" s="1082"/>
    </row>
    <row r="106" spans="1:17" ht="36" customHeight="1" x14ac:dyDescent="0.25">
      <c r="A106" s="81"/>
      <c r="B106" s="13"/>
      <c r="C106" s="353"/>
      <c r="D106" s="13"/>
      <c r="E106" s="1082"/>
      <c r="F106" s="1082"/>
      <c r="G106" s="1082"/>
      <c r="H106" s="1082"/>
      <c r="I106" s="1082"/>
      <c r="J106" s="1082"/>
      <c r="K106" s="1082"/>
      <c r="L106" s="1082"/>
    </row>
    <row r="107" spans="1:17" ht="3" customHeight="1" x14ac:dyDescent="0.4">
      <c r="A107" s="81"/>
      <c r="C107" s="353"/>
      <c r="E107" s="668"/>
      <c r="F107" s="668"/>
      <c r="G107" s="668"/>
      <c r="H107" s="668"/>
      <c r="I107" s="668"/>
      <c r="J107" s="668"/>
      <c r="K107" s="668"/>
      <c r="L107" s="668"/>
      <c r="P107" s="13" t="s">
        <v>138</v>
      </c>
    </row>
    <row r="108" spans="1:17" ht="13.8" x14ac:dyDescent="0.25">
      <c r="A108" s="81"/>
      <c r="C108" s="353"/>
      <c r="H108" s="621"/>
      <c r="I108" s="621"/>
      <c r="J108" s="621"/>
      <c r="K108" s="621"/>
    </row>
    <row r="109" spans="1:17" ht="13.8" x14ac:dyDescent="0.25">
      <c r="A109" s="81"/>
      <c r="C109" s="353"/>
    </row>
    <row r="110" spans="1:17" ht="13.2" customHeight="1" x14ac:dyDescent="0.25">
      <c r="Q110" s="301"/>
    </row>
    <row r="111" spans="1:17" ht="22.2" customHeight="1" x14ac:dyDescent="0.25">
      <c r="B111" s="302"/>
      <c r="C111" s="81"/>
      <c r="D111" s="92"/>
      <c r="E111" s="87"/>
      <c r="F111" s="87"/>
      <c r="G111" s="87"/>
      <c r="H111" s="87"/>
      <c r="I111" s="87"/>
      <c r="J111" s="87"/>
      <c r="K111" s="87"/>
      <c r="L111" s="87"/>
      <c r="M111" s="669"/>
      <c r="N111" s="669"/>
      <c r="O111" s="669"/>
      <c r="P111" s="93"/>
    </row>
    <row r="112" spans="1:17" ht="19.95" customHeight="1" thickBot="1" x14ac:dyDescent="0.3">
      <c r="B112" s="302"/>
      <c r="C112" s="94"/>
      <c r="D112" s="92"/>
      <c r="E112" s="87"/>
      <c r="F112" s="87"/>
      <c r="G112" s="87"/>
      <c r="H112" s="87"/>
      <c r="I112" s="87"/>
      <c r="J112" s="87"/>
      <c r="K112" s="87"/>
      <c r="L112" s="87"/>
      <c r="M112" s="87"/>
      <c r="N112" s="87"/>
      <c r="O112" s="87"/>
      <c r="P112" s="87"/>
    </row>
    <row r="113" spans="1:24" ht="14.4" thickTop="1" x14ac:dyDescent="0.25">
      <c r="B113" s="670" t="s">
        <v>137</v>
      </c>
      <c r="C113" s="671"/>
      <c r="D113" s="671"/>
      <c r="E113" s="671"/>
      <c r="F113" s="671"/>
      <c r="G113" s="671"/>
      <c r="H113" s="671"/>
      <c r="I113" s="671"/>
      <c r="J113" s="671"/>
      <c r="K113" s="671"/>
      <c r="L113" s="671"/>
      <c r="M113" s="671"/>
      <c r="N113" s="671"/>
      <c r="O113" s="671"/>
      <c r="P113" s="672"/>
    </row>
    <row r="114" spans="1:24" ht="13.8" x14ac:dyDescent="0.25">
      <c r="B114" s="673"/>
      <c r="C114" s="674"/>
      <c r="D114" s="674"/>
      <c r="E114" s="674"/>
      <c r="F114" s="674"/>
      <c r="G114" s="674"/>
      <c r="H114" s="674"/>
      <c r="I114" s="674"/>
      <c r="J114" s="674"/>
      <c r="K114" s="674"/>
      <c r="L114" s="674"/>
      <c r="M114" s="674"/>
      <c r="N114" s="674"/>
      <c r="O114" s="674"/>
      <c r="P114" s="675"/>
    </row>
    <row r="115" spans="1:24" ht="14.4" thickBot="1" x14ac:dyDescent="0.3">
      <c r="B115" s="676"/>
      <c r="C115" s="677"/>
      <c r="D115" s="677"/>
      <c r="E115" s="677"/>
      <c r="F115" s="677"/>
      <c r="G115" s="677"/>
      <c r="H115" s="677"/>
      <c r="I115" s="677"/>
      <c r="J115" s="677"/>
      <c r="K115" s="677"/>
      <c r="L115" s="677"/>
      <c r="M115" s="677"/>
      <c r="N115" s="677"/>
      <c r="O115" s="677"/>
      <c r="P115" s="678"/>
    </row>
    <row r="116" spans="1:24" ht="16.2" thickTop="1" x14ac:dyDescent="0.25">
      <c r="A116" s="95"/>
      <c r="B116" s="679" t="s">
        <v>99</v>
      </c>
      <c r="C116" s="680"/>
      <c r="D116" s="680"/>
      <c r="E116" s="681"/>
      <c r="F116" s="682" t="s">
        <v>100</v>
      </c>
      <c r="G116" s="683"/>
      <c r="H116" s="683"/>
      <c r="I116" s="683"/>
      <c r="J116" s="683"/>
      <c r="K116" s="684"/>
      <c r="L116" s="685" t="s">
        <v>101</v>
      </c>
      <c r="M116" s="686"/>
      <c r="N116" s="686"/>
      <c r="O116" s="686"/>
      <c r="P116" s="687"/>
    </row>
    <row r="117" spans="1:24" ht="13.95" customHeight="1" thickBot="1" x14ac:dyDescent="0.3">
      <c r="B117" s="652" t="s">
        <v>23</v>
      </c>
      <c r="C117" s="653"/>
      <c r="D117" s="654"/>
      <c r="E117" s="226" t="s">
        <v>55</v>
      </c>
      <c r="F117" s="655" t="s">
        <v>24</v>
      </c>
      <c r="G117" s="656"/>
      <c r="H117" s="657"/>
      <c r="I117" s="658" t="s">
        <v>55</v>
      </c>
      <c r="J117" s="659"/>
      <c r="K117" s="660"/>
      <c r="L117" s="661" t="s">
        <v>96</v>
      </c>
      <c r="M117" s="662"/>
      <c r="N117" s="662"/>
      <c r="O117" s="663"/>
      <c r="P117" s="227" t="s">
        <v>55</v>
      </c>
    </row>
    <row r="118" spans="1:24" ht="2.4" customHeight="1" thickTop="1" thickBot="1" x14ac:dyDescent="0.3">
      <c r="B118" s="96"/>
      <c r="C118" s="96"/>
      <c r="D118" s="97"/>
      <c r="E118" s="98"/>
      <c r="F118" s="99"/>
      <c r="G118" s="100"/>
      <c r="H118" s="101"/>
      <c r="I118" s="664"/>
      <c r="J118" s="664"/>
      <c r="K118" s="665"/>
      <c r="L118" s="666"/>
      <c r="M118" s="667"/>
      <c r="N118" s="667"/>
      <c r="O118" s="667"/>
      <c r="P118" s="102"/>
      <c r="Q118" s="353"/>
      <c r="R118" s="353"/>
    </row>
    <row r="119" spans="1:24" ht="14.4" thickTop="1" x14ac:dyDescent="0.25">
      <c r="A119" s="95"/>
      <c r="B119" s="625"/>
      <c r="C119" s="626"/>
      <c r="D119" s="626"/>
      <c r="E119" s="103">
        <v>100</v>
      </c>
      <c r="F119" s="627"/>
      <c r="G119" s="628"/>
      <c r="H119" s="628"/>
      <c r="I119" s="629">
        <v>100</v>
      </c>
      <c r="J119" s="629"/>
      <c r="K119" s="630"/>
      <c r="L119" s="631"/>
      <c r="M119" s="632"/>
      <c r="N119" s="632"/>
      <c r="O119" s="632"/>
      <c r="P119" s="104">
        <v>40</v>
      </c>
      <c r="Q119" s="353"/>
      <c r="R119" s="353"/>
    </row>
    <row r="120" spans="1:24" ht="13.8" x14ac:dyDescent="0.25">
      <c r="A120" s="95"/>
      <c r="B120" s="633"/>
      <c r="C120" s="634"/>
      <c r="D120" s="625"/>
      <c r="E120" s="103">
        <v>100</v>
      </c>
      <c r="F120" s="635"/>
      <c r="G120" s="636"/>
      <c r="H120" s="637"/>
      <c r="I120" s="629">
        <v>60</v>
      </c>
      <c r="J120" s="629"/>
      <c r="K120" s="630"/>
      <c r="L120" s="638"/>
      <c r="M120" s="639"/>
      <c r="N120" s="639"/>
      <c r="O120" s="639"/>
      <c r="P120" s="105">
        <v>20</v>
      </c>
    </row>
    <row r="121" spans="1:24" ht="13.8" x14ac:dyDescent="0.25">
      <c r="A121" s="95"/>
      <c r="B121" s="638"/>
      <c r="C121" s="639"/>
      <c r="D121" s="639"/>
      <c r="E121" s="103">
        <v>0</v>
      </c>
      <c r="F121" s="646"/>
      <c r="G121" s="639"/>
      <c r="H121" s="639"/>
      <c r="I121" s="629">
        <v>200</v>
      </c>
      <c r="J121" s="629"/>
      <c r="K121" s="630"/>
      <c r="L121" s="631"/>
      <c r="M121" s="632"/>
      <c r="N121" s="632"/>
      <c r="O121" s="632"/>
      <c r="P121" s="105">
        <v>50</v>
      </c>
    </row>
    <row r="122" spans="1:24" ht="14.4" customHeight="1" x14ac:dyDescent="0.3">
      <c r="A122" s="95"/>
      <c r="B122" s="647"/>
      <c r="C122" s="648"/>
      <c r="D122" s="649"/>
      <c r="E122" s="103">
        <v>100</v>
      </c>
      <c r="F122" s="650"/>
      <c r="G122" s="651"/>
      <c r="H122" s="651"/>
      <c r="I122" s="629">
        <v>40</v>
      </c>
      <c r="J122" s="629"/>
      <c r="K122" s="630"/>
      <c r="L122" s="631"/>
      <c r="M122" s="632"/>
      <c r="N122" s="632"/>
      <c r="O122" s="632"/>
      <c r="P122" s="105"/>
    </row>
    <row r="123" spans="1:24" ht="16.2" customHeight="1" thickBot="1" x14ac:dyDescent="0.3">
      <c r="A123" s="95"/>
      <c r="B123" s="640" t="s">
        <v>97</v>
      </c>
      <c r="C123" s="641"/>
      <c r="D123" s="641"/>
      <c r="E123" s="228">
        <f>SUM(E119:E122)</f>
        <v>300</v>
      </c>
      <c r="F123" s="642" t="s">
        <v>98</v>
      </c>
      <c r="G123" s="641"/>
      <c r="H123" s="641"/>
      <c r="I123" s="643">
        <f>SUM(I119:K122)</f>
        <v>400</v>
      </c>
      <c r="J123" s="644"/>
      <c r="K123" s="645"/>
      <c r="L123" s="640" t="s">
        <v>97</v>
      </c>
      <c r="M123" s="641"/>
      <c r="N123" s="641"/>
      <c r="O123" s="641"/>
      <c r="P123" s="229">
        <f>SUM(P119:P122)</f>
        <v>110</v>
      </c>
    </row>
    <row r="124" spans="1:24" ht="8.4" hidden="1" customHeight="1" thickTop="1" thickBot="1" x14ac:dyDescent="0.3">
      <c r="A124" s="81"/>
      <c r="C124" s="353"/>
    </row>
    <row r="125" spans="1:24" ht="21.75" customHeight="1" thickTop="1" x14ac:dyDescent="0.25">
      <c r="B125" s="305"/>
      <c r="C125" s="234"/>
      <c r="D125" s="844"/>
      <c r="E125" s="844"/>
      <c r="F125" s="235"/>
      <c r="G125" s="236"/>
      <c r="H125" s="236"/>
      <c r="I125" s="1083"/>
      <c r="J125" s="1083"/>
      <c r="K125" s="1083"/>
      <c r="L125" s="237"/>
      <c r="M125" s="237"/>
      <c r="N125" s="237"/>
      <c r="O125" s="238"/>
      <c r="P125" s="237"/>
    </row>
    <row r="126" spans="1:24" ht="3.75" hidden="1" customHeight="1" x14ac:dyDescent="0.3">
      <c r="B126" s="239" t="s">
        <v>9</v>
      </c>
      <c r="C126" s="240">
        <f>SUM(F42/10)</f>
        <v>80.099999999999994</v>
      </c>
      <c r="D126" s="241"/>
      <c r="E126" s="242" t="s">
        <v>106</v>
      </c>
      <c r="F126" s="243">
        <f>SUM(C126)</f>
        <v>80.099999999999994</v>
      </c>
      <c r="G126" s="624" t="s">
        <v>107</v>
      </c>
      <c r="H126" s="624"/>
      <c r="I126" s="804">
        <f>C126+F126</f>
        <v>160.19999999999999</v>
      </c>
      <c r="J126" s="804"/>
      <c r="K126" s="303" t="s">
        <v>132</v>
      </c>
      <c r="L126" s="245">
        <f>L39</f>
        <v>30</v>
      </c>
      <c r="M126" s="624" t="s">
        <v>109</v>
      </c>
      <c r="N126" s="624"/>
      <c r="O126" s="624"/>
      <c r="P126" s="246">
        <f>I126-L126</f>
        <v>130.19999999999999</v>
      </c>
      <c r="R126" s="805"/>
      <c r="S126" s="805"/>
      <c r="T126" s="805"/>
      <c r="U126" s="805"/>
      <c r="V126" s="805"/>
      <c r="W126" s="106"/>
    </row>
    <row r="127" spans="1:24" ht="19.2" customHeight="1" x14ac:dyDescent="0.3">
      <c r="B127" s="247"/>
      <c r="C127" s="248"/>
      <c r="D127" s="249"/>
      <c r="E127" s="250"/>
      <c r="F127" s="251"/>
      <c r="G127" s="252"/>
      <c r="H127" s="252"/>
      <c r="I127" s="253"/>
      <c r="J127" s="253"/>
      <c r="K127" s="252"/>
      <c r="L127" s="254"/>
      <c r="M127" s="252"/>
      <c r="N127" s="252"/>
      <c r="O127" s="252"/>
      <c r="P127" s="255"/>
      <c r="R127" s="304"/>
      <c r="S127" s="304"/>
      <c r="T127" s="304"/>
      <c r="U127" s="304"/>
      <c r="V127" s="304"/>
      <c r="W127" s="106"/>
    </row>
    <row r="128" spans="1:24" ht="24.6" customHeight="1" x14ac:dyDescent="0.25">
      <c r="B128" s="1084" t="s">
        <v>133</v>
      </c>
      <c r="C128" s="1084"/>
      <c r="D128" s="1084"/>
      <c r="E128" s="256">
        <f>((E123+I123)/10)+P123</f>
        <v>180</v>
      </c>
      <c r="F128" s="806" t="s">
        <v>121</v>
      </c>
      <c r="G128" s="806"/>
      <c r="H128" s="806"/>
      <c r="I128" s="806"/>
      <c r="J128" s="807">
        <f>'חשוון - נובמבר.11'!P162</f>
        <v>0</v>
      </c>
      <c r="K128" s="807"/>
      <c r="L128" s="808" t="s">
        <v>119</v>
      </c>
      <c r="M128" s="808"/>
      <c r="N128" s="808"/>
      <c r="O128" s="809">
        <f>F126-E128</f>
        <v>-99.9</v>
      </c>
      <c r="P128" s="810"/>
      <c r="X128" s="108"/>
    </row>
    <row r="129" spans="2:23" ht="3" hidden="1" customHeight="1" x14ac:dyDescent="0.3">
      <c r="B129" s="230"/>
      <c r="C129" s="257"/>
      <c r="D129" s="231"/>
      <c r="E129" s="232"/>
      <c r="F129" s="232"/>
      <c r="G129" s="232"/>
      <c r="H129" s="232"/>
      <c r="I129" s="232"/>
      <c r="J129" s="232"/>
      <c r="K129" s="232"/>
      <c r="L129" s="232"/>
      <c r="M129" s="232"/>
      <c r="N129" s="232"/>
      <c r="O129" s="232"/>
      <c r="P129" s="232"/>
      <c r="U129" s="602"/>
      <c r="V129" s="602"/>
      <c r="W129" s="106"/>
    </row>
    <row r="130" spans="2:23" ht="22.95" customHeight="1" x14ac:dyDescent="0.3">
      <c r="B130" s="305"/>
      <c r="C130" s="258"/>
      <c r="D130" s="259"/>
      <c r="E130" s="237"/>
      <c r="F130" s="603" t="s">
        <v>120</v>
      </c>
      <c r="G130" s="603"/>
      <c r="H130" s="603"/>
      <c r="I130" s="603"/>
      <c r="J130" s="604">
        <f>M48</f>
        <v>0</v>
      </c>
      <c r="K130" s="604"/>
      <c r="L130" s="605" t="s">
        <v>117</v>
      </c>
      <c r="M130" s="606"/>
      <c r="N130" s="606"/>
      <c r="O130" s="607">
        <f>C126-L126+J130</f>
        <v>50.099999999999994</v>
      </c>
      <c r="P130" s="606"/>
      <c r="U130" s="307"/>
      <c r="V130" s="307"/>
      <c r="W130" s="106"/>
    </row>
    <row r="131" spans="2:23" ht="24" customHeight="1" x14ac:dyDescent="0.3">
      <c r="B131" s="305"/>
      <c r="C131" s="258"/>
      <c r="D131" s="259"/>
      <c r="E131" s="237"/>
      <c r="F131" s="260"/>
      <c r="G131" s="260"/>
      <c r="H131" s="260"/>
      <c r="I131" s="260"/>
      <c r="J131" s="261"/>
      <c r="K131" s="261"/>
      <c r="L131" s="262"/>
      <c r="M131" s="263"/>
      <c r="N131" s="263"/>
      <c r="O131" s="264"/>
      <c r="P131" s="263"/>
      <c r="U131" s="307"/>
      <c r="V131" s="307"/>
      <c r="W131" s="106"/>
    </row>
    <row r="132" spans="2:23" ht="12.75" customHeight="1" x14ac:dyDescent="0.25">
      <c r="B132" s="305"/>
      <c r="C132" s="258"/>
      <c r="D132" s="259"/>
      <c r="E132" s="237"/>
      <c r="F132" s="237"/>
      <c r="G132" s="237"/>
      <c r="H132" s="237"/>
      <c r="I132" s="237"/>
      <c r="J132" s="237"/>
      <c r="K132" s="237"/>
      <c r="L132" s="237"/>
      <c r="M132" s="237"/>
      <c r="N132" s="237"/>
      <c r="O132" s="237"/>
      <c r="P132" s="237"/>
      <c r="Q132" s="110"/>
      <c r="R132" s="110"/>
      <c r="S132" s="110"/>
      <c r="T132" s="110"/>
      <c r="U132" s="110"/>
      <c r="V132" s="110"/>
    </row>
    <row r="133" spans="2:23" ht="4.5" customHeight="1" thickBot="1" x14ac:dyDescent="0.3">
      <c r="B133" s="305"/>
      <c r="C133" s="265"/>
      <c r="D133" s="266"/>
      <c r="E133" s="266"/>
      <c r="F133" s="306"/>
      <c r="G133" s="267"/>
      <c r="H133" s="237"/>
      <c r="I133" s="237"/>
      <c r="J133" s="237"/>
      <c r="K133" s="237"/>
      <c r="L133" s="237"/>
      <c r="M133" s="237"/>
      <c r="N133" s="237"/>
      <c r="O133" s="237"/>
      <c r="P133" s="237"/>
      <c r="Q133" s="110"/>
      <c r="R133" s="110"/>
      <c r="S133" s="110"/>
      <c r="T133" s="110"/>
      <c r="U133" s="110"/>
      <c r="V133" s="110"/>
    </row>
    <row r="134" spans="2:23" ht="36" customHeight="1" thickTop="1" thickBot="1" x14ac:dyDescent="0.3">
      <c r="B134" s="305"/>
      <c r="C134" s="258"/>
      <c r="D134" s="268"/>
      <c r="E134" s="266"/>
      <c r="F134" s="258"/>
      <c r="G134" s="237"/>
      <c r="H134" s="833" t="s">
        <v>131</v>
      </c>
      <c r="I134" s="608"/>
      <c r="J134" s="608"/>
      <c r="K134" s="608"/>
      <c r="L134" s="608"/>
      <c r="M134" s="608"/>
      <c r="N134" s="608"/>
      <c r="O134" s="609">
        <f>IF(O128&gt;0,O128+O130,O130)</f>
        <v>50.099999999999994</v>
      </c>
      <c r="P134" s="610"/>
      <c r="Q134" s="110"/>
      <c r="R134" s="110"/>
      <c r="S134" s="110"/>
      <c r="T134" s="110"/>
      <c r="U134" s="110"/>
      <c r="V134" s="110"/>
    </row>
    <row r="135" spans="2:23" ht="14.4" thickTop="1" x14ac:dyDescent="0.25">
      <c r="B135" s="305"/>
      <c r="C135" s="269"/>
      <c r="D135" s="270"/>
      <c r="E135" s="266"/>
      <c r="F135" s="258"/>
      <c r="G135" s="237"/>
      <c r="H135" s="271"/>
      <c r="I135" s="271"/>
      <c r="J135" s="1084" t="s">
        <v>122</v>
      </c>
      <c r="K135" s="808"/>
      <c r="L135" s="808"/>
      <c r="M135" s="808"/>
      <c r="N135" s="808"/>
      <c r="O135" s="808"/>
      <c r="P135" s="272">
        <f>IF(O128&lt;0,O128,0)</f>
        <v>-99.9</v>
      </c>
      <c r="Q135" s="110"/>
      <c r="R135" s="110"/>
      <c r="S135" s="110"/>
      <c r="T135" s="110"/>
      <c r="U135" s="110"/>
      <c r="V135" s="110"/>
    </row>
    <row r="136" spans="2:23" ht="13.8" x14ac:dyDescent="0.25">
      <c r="B136" s="305"/>
      <c r="C136" s="258"/>
      <c r="D136" s="268"/>
      <c r="E136" s="258"/>
      <c r="F136" s="258"/>
      <c r="G136" s="237"/>
      <c r="H136" s="598"/>
      <c r="I136" s="598"/>
      <c r="J136" s="598"/>
      <c r="K136" s="598"/>
      <c r="L136" s="598"/>
      <c r="M136" s="599"/>
      <c r="N136" s="600"/>
      <c r="O136" s="237"/>
      <c r="P136" s="237"/>
      <c r="Q136" s="110"/>
      <c r="R136" s="110"/>
      <c r="S136" s="110"/>
      <c r="T136" s="110"/>
      <c r="U136" s="110"/>
      <c r="V136" s="110"/>
    </row>
    <row r="137" spans="2:23" ht="13.8" x14ac:dyDescent="0.25">
      <c r="B137" s="621"/>
      <c r="C137" s="621"/>
      <c r="D137" s="621"/>
      <c r="E137" s="621"/>
      <c r="F137" s="621"/>
      <c r="G137" s="621"/>
      <c r="H137" s="621"/>
      <c r="I137" s="621"/>
      <c r="J137" s="621"/>
      <c r="K137" s="621"/>
      <c r="L137" s="621"/>
      <c r="M137" s="621"/>
      <c r="N137" s="621"/>
      <c r="O137" s="621"/>
      <c r="P137" s="621"/>
      <c r="Q137" s="621"/>
      <c r="R137" s="621"/>
      <c r="S137" s="621"/>
      <c r="T137" s="621"/>
    </row>
    <row r="138" spans="2:23" ht="13.8" hidden="1" x14ac:dyDescent="0.25">
      <c r="C138" s="111"/>
      <c r="D138" s="111"/>
      <c r="E138" s="111"/>
      <c r="F138" s="111"/>
      <c r="G138" s="111"/>
      <c r="H138" s="111"/>
      <c r="I138" s="111"/>
      <c r="J138" s="111"/>
      <c r="K138" s="111"/>
      <c r="L138" s="111"/>
      <c r="M138" s="111"/>
      <c r="N138" s="111"/>
      <c r="O138" s="111"/>
      <c r="P138" s="111"/>
      <c r="Q138" s="111"/>
    </row>
    <row r="139" spans="2:23" ht="13.8" hidden="1" x14ac:dyDescent="0.25">
      <c r="C139" s="601"/>
      <c r="D139" s="601"/>
      <c r="E139" s="601"/>
      <c r="F139" s="601"/>
      <c r="G139" s="601"/>
      <c r="H139" s="601"/>
      <c r="I139" s="601"/>
      <c r="J139" s="353"/>
      <c r="K139" s="353"/>
      <c r="L139" s="353"/>
    </row>
    <row r="140" spans="2:23" ht="13.8" hidden="1" x14ac:dyDescent="0.25">
      <c r="C140" s="353"/>
      <c r="D140" s="79"/>
      <c r="E140" s="353"/>
      <c r="F140" s="353"/>
      <c r="H140" s="353"/>
      <c r="I140" s="353"/>
      <c r="J140" s="353"/>
      <c r="K140" s="353"/>
      <c r="L140" s="353"/>
    </row>
    <row r="141" spans="2:23" ht="13.8" hidden="1" x14ac:dyDescent="0.25">
      <c r="C141" s="353"/>
      <c r="D141" s="79"/>
      <c r="E141" s="353"/>
      <c r="F141" s="353"/>
      <c r="H141" s="353"/>
      <c r="I141" s="353"/>
      <c r="J141" s="353"/>
      <c r="K141" s="353"/>
      <c r="L141" s="353"/>
    </row>
    <row r="142" spans="2:23" ht="13.8" hidden="1" x14ac:dyDescent="0.25">
      <c r="C142" s="353"/>
      <c r="D142" s="79"/>
      <c r="E142" s="353"/>
      <c r="F142" s="353"/>
      <c r="H142" s="353"/>
      <c r="I142" s="353"/>
      <c r="J142" s="353"/>
      <c r="K142" s="353"/>
      <c r="L142" s="353"/>
    </row>
    <row r="143" spans="2:23" ht="13.8" hidden="1" x14ac:dyDescent="0.25">
      <c r="C143" s="353"/>
      <c r="D143" s="79"/>
      <c r="E143" s="353"/>
      <c r="F143" s="353"/>
      <c r="H143" s="353"/>
      <c r="I143" s="353"/>
      <c r="J143" s="353"/>
      <c r="K143" s="353"/>
      <c r="L143" s="353"/>
    </row>
    <row r="144" spans="2:23" ht="13.8" hidden="1" x14ac:dyDescent="0.25">
      <c r="C144" s="353"/>
      <c r="D144" s="79"/>
      <c r="E144" s="353"/>
      <c r="F144" s="353"/>
      <c r="H144" s="353"/>
      <c r="I144" s="353"/>
      <c r="J144" s="353"/>
      <c r="K144" s="353"/>
      <c r="L144" s="353"/>
    </row>
    <row r="145" spans="3:12" ht="13.8" hidden="1" x14ac:dyDescent="0.25">
      <c r="C145" s="353"/>
      <c r="D145" s="79"/>
      <c r="E145" s="353"/>
      <c r="F145" s="353"/>
      <c r="H145" s="353"/>
      <c r="I145" s="353"/>
      <c r="J145" s="353"/>
      <c r="K145" s="353"/>
      <c r="L145" s="353"/>
    </row>
    <row r="146" spans="3:12" ht="13.8" hidden="1" x14ac:dyDescent="0.25">
      <c r="C146" s="353"/>
      <c r="D146" s="79"/>
      <c r="E146" s="353"/>
      <c r="F146" s="353"/>
      <c r="H146" s="353"/>
      <c r="I146" s="353"/>
      <c r="J146" s="353"/>
      <c r="K146" s="353"/>
      <c r="L146" s="353"/>
    </row>
    <row r="147" spans="3:12" ht="13.8" hidden="1" x14ac:dyDescent="0.25">
      <c r="C147" s="353"/>
      <c r="D147" s="79"/>
      <c r="E147" s="353"/>
      <c r="F147" s="353"/>
      <c r="H147" s="353"/>
      <c r="I147" s="353"/>
      <c r="J147" s="353"/>
      <c r="K147" s="353"/>
      <c r="L147" s="353"/>
    </row>
    <row r="148" spans="3:12" ht="13.8" hidden="1" x14ac:dyDescent="0.25">
      <c r="C148" s="353"/>
      <c r="D148" s="79"/>
      <c r="E148" s="353"/>
      <c r="F148" s="353"/>
      <c r="H148" s="353"/>
      <c r="I148" s="353"/>
      <c r="J148" s="353"/>
      <c r="K148" s="353"/>
      <c r="L148" s="353"/>
    </row>
    <row r="149" spans="3:12" ht="13.8" hidden="1" x14ac:dyDescent="0.25">
      <c r="C149" s="353"/>
      <c r="D149" s="79"/>
      <c r="E149" s="353"/>
      <c r="F149" s="353"/>
      <c r="H149" s="353"/>
      <c r="I149" s="353"/>
      <c r="J149" s="353"/>
      <c r="K149" s="353"/>
      <c r="L149" s="353"/>
    </row>
    <row r="150" spans="3:12" ht="13.8" hidden="1" x14ac:dyDescent="0.25">
      <c r="C150" s="353"/>
      <c r="D150" s="79"/>
      <c r="E150" s="353"/>
      <c r="F150" s="353"/>
      <c r="H150" s="353"/>
      <c r="I150" s="353"/>
      <c r="J150" s="353"/>
      <c r="K150" s="353"/>
      <c r="L150" s="353"/>
    </row>
    <row r="151" spans="3:12" ht="13.8" hidden="1" x14ac:dyDescent="0.25">
      <c r="C151" s="353"/>
      <c r="D151" s="79"/>
      <c r="E151" s="353"/>
      <c r="F151" s="353"/>
      <c r="H151" s="353"/>
      <c r="I151" s="353"/>
      <c r="J151" s="353"/>
      <c r="K151" s="353"/>
      <c r="L151" s="353"/>
    </row>
    <row r="152" spans="3:12" ht="13.8" hidden="1" x14ac:dyDescent="0.25">
      <c r="C152" s="353"/>
      <c r="D152" s="79"/>
      <c r="E152" s="353"/>
      <c r="F152" s="353"/>
      <c r="H152" s="353"/>
      <c r="I152" s="353"/>
      <c r="J152" s="353"/>
      <c r="K152" s="353"/>
      <c r="L152" s="353"/>
    </row>
    <row r="153" spans="3:12" ht="13.8" hidden="1" x14ac:dyDescent="0.25">
      <c r="C153" s="353"/>
      <c r="D153" s="79"/>
      <c r="E153" s="353"/>
      <c r="F153" s="353"/>
      <c r="H153" s="353"/>
      <c r="I153" s="353"/>
      <c r="J153" s="353"/>
      <c r="K153" s="353"/>
      <c r="L153" s="353"/>
    </row>
    <row r="154" spans="3:12" ht="13.8" hidden="1" x14ac:dyDescent="0.25">
      <c r="C154" s="353"/>
      <c r="D154" s="79"/>
      <c r="E154" s="353"/>
      <c r="F154" s="353"/>
      <c r="H154" s="353"/>
      <c r="I154" s="353"/>
      <c r="J154" s="353"/>
      <c r="K154" s="353"/>
      <c r="L154" s="353"/>
    </row>
    <row r="155" spans="3:12" ht="13.8" hidden="1" x14ac:dyDescent="0.25">
      <c r="C155" s="353"/>
      <c r="D155" s="79"/>
      <c r="E155" s="353"/>
      <c r="F155" s="353"/>
      <c r="H155" s="353"/>
      <c r="I155" s="353"/>
      <c r="J155" s="353"/>
      <c r="K155" s="353"/>
      <c r="L155" s="353"/>
    </row>
    <row r="156" spans="3:12" ht="13.8" hidden="1" x14ac:dyDescent="0.25">
      <c r="C156" s="353"/>
      <c r="D156" s="79"/>
      <c r="E156" s="353"/>
      <c r="F156" s="353"/>
      <c r="H156" s="353"/>
      <c r="I156" s="353"/>
      <c r="J156" s="353"/>
      <c r="K156" s="353"/>
      <c r="L156" s="353"/>
    </row>
    <row r="157" spans="3:12" ht="13.8" hidden="1" x14ac:dyDescent="0.25">
      <c r="C157" s="353"/>
      <c r="D157" s="79"/>
      <c r="E157" s="353"/>
      <c r="F157" s="353"/>
      <c r="H157" s="353"/>
      <c r="I157" s="353"/>
      <c r="J157" s="353"/>
      <c r="K157" s="353"/>
      <c r="L157" s="353"/>
    </row>
    <row r="158" spans="3:12" ht="13.8" hidden="1" x14ac:dyDescent="0.25">
      <c r="C158" s="353"/>
      <c r="D158" s="79"/>
      <c r="E158" s="353"/>
      <c r="F158" s="353"/>
      <c r="H158" s="353"/>
      <c r="I158" s="353"/>
      <c r="J158" s="353"/>
      <c r="K158" s="353"/>
      <c r="L158" s="353"/>
    </row>
    <row r="159" spans="3:12" ht="13.8" hidden="1" x14ac:dyDescent="0.25">
      <c r="C159" s="353"/>
      <c r="D159" s="79"/>
      <c r="E159" s="353"/>
      <c r="F159" s="353"/>
      <c r="H159" s="353"/>
      <c r="I159" s="353"/>
      <c r="J159" s="353"/>
      <c r="K159" s="353"/>
      <c r="L159" s="353"/>
    </row>
    <row r="160" spans="3:12" ht="13.8" hidden="1" x14ac:dyDescent="0.25">
      <c r="C160" s="353"/>
      <c r="D160" s="79"/>
      <c r="E160" s="353"/>
      <c r="F160" s="353"/>
      <c r="H160" s="353"/>
      <c r="I160" s="353"/>
      <c r="J160" s="353"/>
      <c r="K160" s="353"/>
      <c r="L160" s="353"/>
    </row>
    <row r="161" spans="3:14" ht="13.8" hidden="1" x14ac:dyDescent="0.25">
      <c r="C161" s="353"/>
      <c r="D161" s="79"/>
      <c r="E161" s="353"/>
      <c r="F161" s="353"/>
      <c r="H161" s="353"/>
      <c r="I161" s="353"/>
      <c r="J161" s="353"/>
      <c r="K161" s="353"/>
      <c r="L161" s="353"/>
    </row>
    <row r="162" spans="3:14" ht="13.8" hidden="1" x14ac:dyDescent="0.25">
      <c r="C162" s="353"/>
      <c r="D162" s="79"/>
      <c r="E162" s="353"/>
      <c r="F162" s="353"/>
      <c r="H162" s="353"/>
      <c r="I162" s="353"/>
      <c r="J162" s="353"/>
      <c r="K162" s="353"/>
      <c r="L162" s="353"/>
    </row>
    <row r="163" spans="3:14" ht="13.8" hidden="1" x14ac:dyDescent="0.25">
      <c r="C163" s="353"/>
      <c r="D163" s="79"/>
      <c r="E163" s="353"/>
      <c r="F163" s="353"/>
      <c r="H163" s="353"/>
      <c r="I163" s="353"/>
      <c r="J163" s="353"/>
      <c r="K163" s="353"/>
      <c r="L163" s="353"/>
    </row>
    <row r="164" spans="3:14" ht="13.8" hidden="1" x14ac:dyDescent="0.25">
      <c r="C164" s="353"/>
      <c r="D164" s="79"/>
      <c r="E164" s="353"/>
      <c r="F164" s="353"/>
      <c r="H164" s="353"/>
      <c r="I164" s="353"/>
      <c r="J164" s="353"/>
      <c r="K164" s="353"/>
      <c r="L164" s="353"/>
    </row>
    <row r="165" spans="3:14" ht="13.8" hidden="1" x14ac:dyDescent="0.25">
      <c r="C165" s="353"/>
      <c r="D165" s="79"/>
      <c r="E165" s="353"/>
      <c r="F165" s="353"/>
      <c r="H165" s="353"/>
      <c r="I165" s="353"/>
      <c r="J165" s="353"/>
      <c r="K165" s="353"/>
      <c r="L165" s="353"/>
    </row>
    <row r="166" spans="3:14" ht="13.8" hidden="1" x14ac:dyDescent="0.25">
      <c r="C166" s="353"/>
      <c r="D166" s="79"/>
      <c r="E166" s="353"/>
      <c r="F166" s="353"/>
      <c r="H166" s="353"/>
      <c r="I166" s="353"/>
      <c r="J166" s="353"/>
      <c r="K166" s="353"/>
      <c r="L166" s="353"/>
    </row>
    <row r="167" spans="3:14" ht="13.8" hidden="1" x14ac:dyDescent="0.25">
      <c r="C167" s="353"/>
      <c r="D167" s="79"/>
      <c r="E167" s="353"/>
      <c r="F167" s="353"/>
      <c r="H167" s="353"/>
      <c r="I167" s="353"/>
      <c r="J167" s="353"/>
      <c r="K167" s="353"/>
      <c r="L167" s="353"/>
    </row>
    <row r="168" spans="3:14" ht="13.8" hidden="1" x14ac:dyDescent="0.25">
      <c r="C168" s="353"/>
      <c r="D168" s="79"/>
      <c r="E168" s="353"/>
      <c r="F168" s="353"/>
      <c r="H168" s="353"/>
      <c r="I168" s="353"/>
      <c r="J168" s="353"/>
      <c r="K168" s="353"/>
      <c r="L168" s="353"/>
    </row>
    <row r="169" spans="3:14" ht="13.8" hidden="1" x14ac:dyDescent="0.25">
      <c r="C169" s="353"/>
      <c r="D169" s="79"/>
      <c r="E169" s="353"/>
      <c r="F169" s="353"/>
      <c r="H169" s="353"/>
      <c r="I169" s="353"/>
      <c r="J169" s="353"/>
      <c r="K169" s="353"/>
      <c r="L169" s="353"/>
    </row>
    <row r="170" spans="3:14" ht="13.8" hidden="1" x14ac:dyDescent="0.25">
      <c r="C170" s="353"/>
      <c r="D170" s="79"/>
      <c r="E170" s="353"/>
      <c r="F170" s="353"/>
      <c r="H170" s="353"/>
      <c r="I170" s="353"/>
      <c r="J170" s="353"/>
      <c r="K170" s="353"/>
      <c r="L170" s="353"/>
    </row>
    <row r="171" spans="3:14" ht="13.8" hidden="1" x14ac:dyDescent="0.25">
      <c r="C171" s="353"/>
      <c r="D171" s="79"/>
      <c r="E171" s="353"/>
      <c r="F171" s="353"/>
      <c r="H171" s="353"/>
      <c r="I171" s="353"/>
      <c r="J171" s="353"/>
      <c r="K171" s="353"/>
      <c r="L171" s="353"/>
    </row>
    <row r="172" spans="3:14" ht="13.8" hidden="1" x14ac:dyDescent="0.25">
      <c r="C172" s="353"/>
      <c r="D172" s="79"/>
      <c r="E172" s="353"/>
      <c r="F172" s="353"/>
      <c r="H172" s="353"/>
      <c r="I172" s="353"/>
      <c r="J172" s="353"/>
      <c r="K172" s="353"/>
      <c r="L172" s="353"/>
    </row>
    <row r="173" spans="3:14" ht="13.8" hidden="1" x14ac:dyDescent="0.25">
      <c r="C173" s="353"/>
      <c r="D173" s="79"/>
      <c r="E173" s="353"/>
      <c r="F173" s="353"/>
      <c r="H173" s="353"/>
      <c r="I173" s="353"/>
      <c r="J173" s="353"/>
      <c r="K173" s="353"/>
      <c r="L173" s="353"/>
      <c r="M173" s="353"/>
      <c r="N173" s="353"/>
    </row>
    <row r="174" spans="3:14" ht="13.8" hidden="1" x14ac:dyDescent="0.25">
      <c r="C174" s="353"/>
      <c r="D174" s="79"/>
      <c r="E174" s="353"/>
      <c r="F174" s="353"/>
      <c r="H174" s="353"/>
      <c r="I174" s="353"/>
      <c r="J174" s="353"/>
      <c r="K174" s="353"/>
      <c r="L174" s="353"/>
      <c r="M174" s="353"/>
      <c r="N174" s="353"/>
    </row>
    <row r="175" spans="3:14" ht="13.8" hidden="1" x14ac:dyDescent="0.25">
      <c r="C175" s="353"/>
      <c r="D175" s="79"/>
      <c r="E175" s="353"/>
      <c r="F175" s="353"/>
      <c r="H175" s="353"/>
      <c r="I175" s="353"/>
      <c r="J175" s="353"/>
      <c r="K175" s="353"/>
      <c r="L175" s="353"/>
      <c r="M175" s="353"/>
      <c r="N175" s="353"/>
    </row>
    <row r="176" spans="3:14" ht="13.8" hidden="1" x14ac:dyDescent="0.25">
      <c r="C176" s="353"/>
      <c r="D176" s="79"/>
      <c r="E176" s="353"/>
      <c r="F176" s="353"/>
      <c r="H176" s="353"/>
      <c r="I176" s="353"/>
      <c r="J176" s="353"/>
      <c r="K176" s="353"/>
      <c r="L176" s="353"/>
      <c r="M176" s="353"/>
      <c r="N176" s="353"/>
    </row>
    <row r="177" spans="3:14" ht="13.8" hidden="1" x14ac:dyDescent="0.25">
      <c r="C177" s="353"/>
      <c r="D177" s="79"/>
      <c r="E177" s="353"/>
      <c r="F177" s="353"/>
      <c r="H177" s="353"/>
      <c r="I177" s="353"/>
      <c r="J177" s="353"/>
      <c r="K177" s="353"/>
      <c r="L177" s="353"/>
      <c r="M177" s="353"/>
      <c r="N177" s="353"/>
    </row>
    <row r="178" spans="3:14" ht="13.8" hidden="1" x14ac:dyDescent="0.25">
      <c r="C178" s="353"/>
      <c r="D178" s="79"/>
      <c r="E178" s="353"/>
      <c r="F178" s="353"/>
      <c r="H178" s="353"/>
      <c r="I178" s="353"/>
      <c r="J178" s="353"/>
      <c r="K178" s="353"/>
      <c r="L178" s="353"/>
      <c r="M178" s="353"/>
      <c r="N178" s="353"/>
    </row>
    <row r="179" spans="3:14" ht="13.8" hidden="1" x14ac:dyDescent="0.25">
      <c r="C179" s="353"/>
      <c r="D179" s="79"/>
      <c r="E179" s="353"/>
      <c r="F179" s="353"/>
      <c r="H179" s="353"/>
      <c r="I179" s="353"/>
      <c r="J179" s="353"/>
      <c r="K179" s="353"/>
      <c r="L179" s="353"/>
      <c r="M179" s="353"/>
      <c r="N179" s="353"/>
    </row>
    <row r="180" spans="3:14" ht="13.8" hidden="1" x14ac:dyDescent="0.25">
      <c r="C180" s="353"/>
      <c r="D180" s="79"/>
      <c r="E180" s="353"/>
      <c r="F180" s="353"/>
      <c r="H180" s="353"/>
      <c r="I180" s="353"/>
      <c r="J180" s="353"/>
      <c r="K180" s="353"/>
      <c r="L180" s="353"/>
      <c r="M180" s="353"/>
      <c r="N180" s="353"/>
    </row>
    <row r="181" spans="3:14" ht="13.8" hidden="1" x14ac:dyDescent="0.25">
      <c r="C181" s="353"/>
      <c r="D181" s="79"/>
      <c r="E181" s="353"/>
      <c r="F181" s="353"/>
      <c r="H181" s="353"/>
      <c r="I181" s="353"/>
      <c r="J181" s="353"/>
      <c r="K181" s="353"/>
      <c r="L181" s="353"/>
      <c r="M181" s="353"/>
      <c r="N181" s="353"/>
    </row>
    <row r="182" spans="3:14" ht="13.8" hidden="1" x14ac:dyDescent="0.25">
      <c r="C182" s="353"/>
      <c r="D182" s="79"/>
      <c r="E182" s="353"/>
      <c r="F182" s="353"/>
      <c r="H182" s="353"/>
      <c r="I182" s="353"/>
      <c r="J182" s="353"/>
      <c r="K182" s="353"/>
      <c r="L182" s="353"/>
      <c r="M182" s="353"/>
      <c r="N182" s="353"/>
    </row>
    <row r="183" spans="3:14" ht="13.8" hidden="1" x14ac:dyDescent="0.25">
      <c r="C183" s="353"/>
      <c r="D183" s="79"/>
      <c r="E183" s="353"/>
      <c r="F183" s="353"/>
      <c r="H183" s="353"/>
      <c r="I183" s="353"/>
      <c r="J183" s="353"/>
      <c r="K183" s="353"/>
      <c r="L183" s="353"/>
      <c r="M183" s="353"/>
      <c r="N183" s="353"/>
    </row>
    <row r="184" spans="3:14" ht="13.8" hidden="1" x14ac:dyDescent="0.25">
      <c r="C184" s="353"/>
      <c r="D184" s="79"/>
      <c r="E184" s="353"/>
      <c r="F184" s="353"/>
      <c r="H184" s="353"/>
      <c r="I184" s="353"/>
      <c r="J184" s="353"/>
      <c r="K184" s="353"/>
      <c r="L184" s="353"/>
      <c r="M184" s="353"/>
      <c r="N184" s="353"/>
    </row>
    <row r="185" spans="3:14" ht="13.8" hidden="1" x14ac:dyDescent="0.25">
      <c r="C185" s="353"/>
      <c r="D185" s="79"/>
      <c r="E185" s="353"/>
      <c r="F185" s="353"/>
      <c r="H185" s="353"/>
      <c r="I185" s="353"/>
      <c r="J185" s="353"/>
      <c r="K185" s="353"/>
      <c r="L185" s="353"/>
      <c r="M185" s="353"/>
      <c r="N185" s="353"/>
    </row>
    <row r="186" spans="3:14" ht="13.8" hidden="1" x14ac:dyDescent="0.25">
      <c r="C186" s="353"/>
      <c r="D186" s="79"/>
      <c r="E186" s="353"/>
      <c r="F186" s="353"/>
      <c r="H186" s="353"/>
      <c r="I186" s="353"/>
      <c r="J186" s="353"/>
      <c r="K186" s="353"/>
      <c r="L186" s="353"/>
      <c r="M186" s="353"/>
      <c r="N186" s="353"/>
    </row>
    <row r="187" spans="3:14" ht="13.8" hidden="1" x14ac:dyDescent="0.25">
      <c r="C187" s="353"/>
      <c r="D187" s="79"/>
      <c r="E187" s="353"/>
      <c r="F187" s="353"/>
      <c r="H187" s="353"/>
      <c r="I187" s="353"/>
      <c r="J187" s="353"/>
      <c r="K187" s="353"/>
      <c r="L187" s="353"/>
      <c r="M187" s="353"/>
      <c r="N187" s="353"/>
    </row>
    <row r="188" spans="3:14" ht="13.8" hidden="1" x14ac:dyDescent="0.25">
      <c r="C188" s="353"/>
      <c r="D188" s="79"/>
      <c r="E188" s="353"/>
      <c r="F188" s="353"/>
      <c r="H188" s="353"/>
      <c r="I188" s="353"/>
      <c r="J188" s="353"/>
      <c r="K188" s="353"/>
      <c r="L188" s="353"/>
      <c r="M188" s="353"/>
      <c r="N188" s="353"/>
    </row>
    <row r="189" spans="3:14" ht="13.8" hidden="1" x14ac:dyDescent="0.25">
      <c r="C189" s="353"/>
      <c r="D189" s="79"/>
      <c r="E189" s="353"/>
      <c r="F189" s="353"/>
      <c r="H189" s="353"/>
      <c r="I189" s="353"/>
      <c r="J189" s="353"/>
      <c r="K189" s="353"/>
      <c r="L189" s="353"/>
      <c r="M189" s="353"/>
      <c r="N189" s="353"/>
    </row>
    <row r="190" spans="3:14" ht="13.8" hidden="1" x14ac:dyDescent="0.25">
      <c r="C190" s="353"/>
      <c r="D190" s="79"/>
      <c r="E190" s="353"/>
      <c r="F190" s="353"/>
      <c r="H190" s="353"/>
      <c r="I190" s="353"/>
      <c r="J190" s="353"/>
      <c r="K190" s="353"/>
      <c r="L190" s="353"/>
      <c r="M190" s="353"/>
      <c r="N190" s="353"/>
    </row>
    <row r="191" spans="3:14" ht="13.8" hidden="1" x14ac:dyDescent="0.25">
      <c r="C191" s="353"/>
      <c r="D191" s="79"/>
      <c r="E191" s="353"/>
      <c r="F191" s="353"/>
      <c r="H191" s="353"/>
      <c r="I191" s="353"/>
      <c r="J191" s="353"/>
      <c r="K191" s="353"/>
      <c r="L191" s="353"/>
      <c r="M191" s="353"/>
      <c r="N191" s="353"/>
    </row>
    <row r="192" spans="3:14" ht="13.8" hidden="1" x14ac:dyDescent="0.25">
      <c r="C192" s="353"/>
      <c r="D192" s="79"/>
      <c r="E192" s="353"/>
      <c r="F192" s="353"/>
      <c r="H192" s="353"/>
      <c r="I192" s="353"/>
      <c r="J192" s="353"/>
      <c r="K192" s="353"/>
      <c r="L192" s="353"/>
      <c r="M192" s="353"/>
      <c r="N192" s="353"/>
    </row>
    <row r="193" spans="3:14" ht="13.8" hidden="1" x14ac:dyDescent="0.25">
      <c r="C193" s="353"/>
      <c r="D193" s="79"/>
      <c r="E193" s="353"/>
      <c r="F193" s="353"/>
      <c r="H193" s="353"/>
      <c r="I193" s="353"/>
      <c r="J193" s="353"/>
      <c r="K193" s="353"/>
      <c r="L193" s="353"/>
      <c r="M193" s="353"/>
      <c r="N193" s="353"/>
    </row>
    <row r="194" spans="3:14" ht="13.8" hidden="1" x14ac:dyDescent="0.25">
      <c r="C194" s="353"/>
      <c r="D194" s="79"/>
      <c r="E194" s="353"/>
      <c r="F194" s="353"/>
      <c r="H194" s="353"/>
      <c r="I194" s="353"/>
      <c r="J194" s="353"/>
      <c r="K194" s="353"/>
      <c r="L194" s="353"/>
      <c r="M194" s="353"/>
      <c r="N194" s="353"/>
    </row>
    <row r="195" spans="3:14" ht="13.8" hidden="1" x14ac:dyDescent="0.25">
      <c r="C195" s="353"/>
      <c r="D195" s="79"/>
      <c r="E195" s="353"/>
      <c r="F195" s="353"/>
      <c r="H195" s="353"/>
      <c r="I195" s="353"/>
      <c r="J195" s="353"/>
      <c r="K195" s="353"/>
      <c r="L195" s="353"/>
      <c r="M195" s="353"/>
      <c r="N195" s="353"/>
    </row>
    <row r="196" spans="3:14" ht="13.8" hidden="1" x14ac:dyDescent="0.25">
      <c r="C196" s="353"/>
      <c r="D196" s="79"/>
      <c r="E196" s="353"/>
      <c r="F196" s="353"/>
      <c r="H196" s="353"/>
      <c r="I196" s="353"/>
      <c r="J196" s="353"/>
      <c r="K196" s="353"/>
      <c r="L196" s="353"/>
      <c r="M196" s="353"/>
      <c r="N196" s="353"/>
    </row>
    <row r="197" spans="3:14" ht="13.8" hidden="1" x14ac:dyDescent="0.25">
      <c r="C197" s="353"/>
      <c r="D197" s="79"/>
      <c r="E197" s="353"/>
      <c r="F197" s="353"/>
      <c r="H197" s="353"/>
      <c r="I197" s="353"/>
      <c r="J197" s="353"/>
      <c r="K197" s="353"/>
      <c r="L197" s="353"/>
      <c r="M197" s="353"/>
      <c r="N197" s="353"/>
    </row>
    <row r="198" spans="3:14" ht="13.8" hidden="1" x14ac:dyDescent="0.25">
      <c r="C198" s="353"/>
      <c r="D198" s="79"/>
      <c r="E198" s="353"/>
      <c r="F198" s="353"/>
      <c r="H198" s="353"/>
      <c r="I198" s="353"/>
      <c r="J198" s="353"/>
      <c r="K198" s="353"/>
      <c r="L198" s="353"/>
      <c r="M198" s="353"/>
      <c r="N198" s="353"/>
    </row>
    <row r="199" spans="3:14" ht="13.8" hidden="1" x14ac:dyDescent="0.25">
      <c r="C199" s="353"/>
      <c r="D199" s="79"/>
      <c r="E199" s="353"/>
      <c r="F199" s="353"/>
      <c r="H199" s="353"/>
      <c r="I199" s="353"/>
      <c r="J199" s="353"/>
      <c r="K199" s="353"/>
      <c r="L199" s="353"/>
      <c r="M199" s="353"/>
      <c r="N199" s="353"/>
    </row>
    <row r="200" spans="3:14" ht="13.8" hidden="1" x14ac:dyDescent="0.25">
      <c r="C200" s="353"/>
      <c r="D200" s="79"/>
      <c r="E200" s="353"/>
      <c r="F200" s="353"/>
      <c r="H200" s="353"/>
      <c r="I200" s="353"/>
      <c r="J200" s="353"/>
      <c r="K200" s="353"/>
      <c r="L200" s="353"/>
      <c r="M200" s="353"/>
      <c r="N200" s="353"/>
    </row>
    <row r="201" spans="3:14" ht="13.8" hidden="1" x14ac:dyDescent="0.25">
      <c r="C201" s="353"/>
      <c r="D201" s="79"/>
      <c r="E201" s="353"/>
      <c r="F201" s="353"/>
      <c r="H201" s="353"/>
      <c r="I201" s="353"/>
      <c r="J201" s="353"/>
      <c r="K201" s="353"/>
      <c r="L201" s="353"/>
      <c r="M201" s="353"/>
      <c r="N201" s="353"/>
    </row>
    <row r="202" spans="3:14" ht="13.8" hidden="1" x14ac:dyDescent="0.25">
      <c r="C202" s="353"/>
      <c r="D202" s="79"/>
      <c r="E202" s="353"/>
      <c r="F202" s="353"/>
      <c r="H202" s="353"/>
      <c r="I202" s="353"/>
      <c r="J202" s="353"/>
      <c r="K202" s="353"/>
      <c r="L202" s="353"/>
      <c r="M202" s="353"/>
      <c r="N202" s="353"/>
    </row>
    <row r="203" spans="3:14" ht="13.8" hidden="1" x14ac:dyDescent="0.25">
      <c r="C203" s="353"/>
      <c r="D203" s="79"/>
      <c r="E203" s="353"/>
      <c r="F203" s="353"/>
      <c r="H203" s="353"/>
      <c r="I203" s="353"/>
      <c r="J203" s="353"/>
      <c r="K203" s="353"/>
      <c r="L203" s="353"/>
      <c r="M203" s="353"/>
      <c r="N203" s="353"/>
    </row>
    <row r="204" spans="3:14" ht="13.8" hidden="1" x14ac:dyDescent="0.25">
      <c r="C204" s="353"/>
      <c r="D204" s="79"/>
      <c r="E204" s="353"/>
      <c r="F204" s="353"/>
      <c r="H204" s="353"/>
      <c r="I204" s="353"/>
      <c r="J204" s="353"/>
      <c r="K204" s="353"/>
      <c r="L204" s="353"/>
      <c r="M204" s="353"/>
      <c r="N204" s="353"/>
    </row>
    <row r="205" spans="3:14" ht="13.8" hidden="1" x14ac:dyDescent="0.25">
      <c r="C205" s="353"/>
      <c r="D205" s="79"/>
      <c r="E205" s="353"/>
      <c r="F205" s="353"/>
      <c r="H205" s="353"/>
      <c r="I205" s="353"/>
      <c r="J205" s="353"/>
      <c r="K205" s="353"/>
      <c r="L205" s="353"/>
      <c r="M205" s="353"/>
      <c r="N205" s="353"/>
    </row>
    <row r="206" spans="3:14" ht="13.8" hidden="1" x14ac:dyDescent="0.25">
      <c r="C206" s="353"/>
      <c r="D206" s="79"/>
      <c r="E206" s="353"/>
      <c r="F206" s="353"/>
      <c r="H206" s="353"/>
      <c r="I206" s="353"/>
      <c r="J206" s="353"/>
      <c r="K206" s="353"/>
      <c r="L206" s="353"/>
      <c r="M206" s="353"/>
      <c r="N206" s="353"/>
    </row>
    <row r="207" spans="3:14" ht="13.8" hidden="1" x14ac:dyDescent="0.25">
      <c r="C207" s="353"/>
      <c r="D207" s="79"/>
      <c r="E207" s="353"/>
      <c r="F207" s="353"/>
      <c r="H207" s="353"/>
      <c r="I207" s="353"/>
      <c r="J207" s="353"/>
      <c r="K207" s="353"/>
      <c r="L207" s="353"/>
      <c r="M207" s="353"/>
      <c r="N207" s="353"/>
    </row>
    <row r="208" spans="3:14" ht="13.8" hidden="1" x14ac:dyDescent="0.25">
      <c r="C208" s="353"/>
      <c r="D208" s="79"/>
      <c r="E208" s="353"/>
      <c r="F208" s="353"/>
      <c r="H208" s="353"/>
      <c r="I208" s="353"/>
      <c r="J208" s="353"/>
      <c r="K208" s="353"/>
      <c r="L208" s="353"/>
      <c r="M208" s="353"/>
      <c r="N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row>
    <row r="797" spans="3:14" ht="13.8" hidden="1" x14ac:dyDescent="0.25">
      <c r="C797" s="353"/>
    </row>
    <row r="798" spans="3:14" ht="13.8" hidden="1" x14ac:dyDescent="0.25">
      <c r="C798" s="353"/>
    </row>
    <row r="799" spans="3:14" ht="13.8" hidden="1" x14ac:dyDescent="0.25">
      <c r="C799" s="353"/>
    </row>
    <row r="800" spans="3:14" ht="13.8" hidden="1" x14ac:dyDescent="0.25">
      <c r="C800" s="353"/>
    </row>
    <row r="801" spans="3:3" ht="13.8" hidden="1" x14ac:dyDescent="0.25">
      <c r="C801" s="353"/>
    </row>
    <row r="802" spans="3:3" ht="13.8" hidden="1" x14ac:dyDescent="0.25">
      <c r="C802" s="353"/>
    </row>
    <row r="803" spans="3:3" ht="13.8" hidden="1" x14ac:dyDescent="0.25">
      <c r="C803" s="353"/>
    </row>
    <row r="804" spans="3:3" ht="13.8" hidden="1" x14ac:dyDescent="0.25">
      <c r="C804" s="353"/>
    </row>
    <row r="805" spans="3:3" ht="13.8" hidden="1" x14ac:dyDescent="0.25">
      <c r="C805" s="353"/>
    </row>
    <row r="806" spans="3:3" ht="13.8" hidden="1" x14ac:dyDescent="0.25">
      <c r="C806" s="353"/>
    </row>
    <row r="807" spans="3:3" ht="13.8" hidden="1" x14ac:dyDescent="0.25">
      <c r="C807" s="353"/>
    </row>
    <row r="808" spans="3:3" ht="13.8" hidden="1" x14ac:dyDescent="0.25">
      <c r="C808" s="353"/>
    </row>
    <row r="809" spans="3:3" ht="13.8" hidden="1" x14ac:dyDescent="0.25">
      <c r="C809" s="353"/>
    </row>
    <row r="810" spans="3:3" ht="13.8" hidden="1" x14ac:dyDescent="0.25">
      <c r="C810" s="353"/>
    </row>
    <row r="811" spans="3:3" ht="13.8" hidden="1" x14ac:dyDescent="0.25">
      <c r="C811" s="353"/>
    </row>
    <row r="812" spans="3:3" ht="13.8" hidden="1" x14ac:dyDescent="0.25">
      <c r="C812" s="353"/>
    </row>
    <row r="813" spans="3:3" ht="13.8" hidden="1" x14ac:dyDescent="0.25">
      <c r="C813" s="353"/>
    </row>
    <row r="814" spans="3:3" ht="13.8" hidden="1" x14ac:dyDescent="0.25">
      <c r="C814" s="353"/>
    </row>
    <row r="815" spans="3:3" ht="13.8" hidden="1" x14ac:dyDescent="0.25">
      <c r="C815" s="353"/>
    </row>
    <row r="816" spans="3:3" ht="13.8" hidden="1" x14ac:dyDescent="0.25">
      <c r="C816" s="353"/>
    </row>
    <row r="817" spans="3:3" ht="13.8" hidden="1" x14ac:dyDescent="0.25">
      <c r="C817" s="353"/>
    </row>
  </sheetData>
  <sheetProtection insertRows="0" selectLockedCells="1"/>
  <mergeCells count="190">
    <mergeCell ref="J135:O135"/>
    <mergeCell ref="H136:L136"/>
    <mergeCell ref="M136:N136"/>
    <mergeCell ref="B137:T137"/>
    <mergeCell ref="C139:I139"/>
    <mergeCell ref="U129:V129"/>
    <mergeCell ref="F130:I130"/>
    <mergeCell ref="J130:K130"/>
    <mergeCell ref="L130:N130"/>
    <mergeCell ref="O130:P130"/>
    <mergeCell ref="H134:N134"/>
    <mergeCell ref="O134:P134"/>
    <mergeCell ref="G126:H126"/>
    <mergeCell ref="I126:J126"/>
    <mergeCell ref="M126:O126"/>
    <mergeCell ref="R126:V126"/>
    <mergeCell ref="B128:D128"/>
    <mergeCell ref="F128:I128"/>
    <mergeCell ref="J128:K128"/>
    <mergeCell ref="L128:N128"/>
    <mergeCell ref="O128:P128"/>
    <mergeCell ref="B123:D123"/>
    <mergeCell ref="F123:H123"/>
    <mergeCell ref="I123:K123"/>
    <mergeCell ref="L123:O123"/>
    <mergeCell ref="D125:E125"/>
    <mergeCell ref="I125:K125"/>
    <mergeCell ref="B121:D121"/>
    <mergeCell ref="F121:H121"/>
    <mergeCell ref="I121:K121"/>
    <mergeCell ref="L121:O121"/>
    <mergeCell ref="B122:D122"/>
    <mergeCell ref="F122:H122"/>
    <mergeCell ref="I122:K122"/>
    <mergeCell ref="L122:O122"/>
    <mergeCell ref="B119:D119"/>
    <mergeCell ref="F119:H119"/>
    <mergeCell ref="I119:K119"/>
    <mergeCell ref="L119:O119"/>
    <mergeCell ref="B120:D120"/>
    <mergeCell ref="F120:H120"/>
    <mergeCell ref="I120:K120"/>
    <mergeCell ref="L120:O120"/>
    <mergeCell ref="B117:D117"/>
    <mergeCell ref="F117:H117"/>
    <mergeCell ref="I117:K117"/>
    <mergeCell ref="L117:O117"/>
    <mergeCell ref="I118:K118"/>
    <mergeCell ref="L118:O118"/>
    <mergeCell ref="E105:L106"/>
    <mergeCell ref="E107:L107"/>
    <mergeCell ref="H108:K108"/>
    <mergeCell ref="M111:O111"/>
    <mergeCell ref="B113:P115"/>
    <mergeCell ref="B116:E116"/>
    <mergeCell ref="F116:K116"/>
    <mergeCell ref="L116:P116"/>
    <mergeCell ref="Y59:AG59"/>
    <mergeCell ref="Y60:AG60"/>
    <mergeCell ref="Y61:AG61"/>
    <mergeCell ref="Y62:AG62"/>
    <mergeCell ref="E103:L103"/>
    <mergeCell ref="E104:L104"/>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M36:T36"/>
    <mergeCell ref="Y36:AA37"/>
    <mergeCell ref="AB36:AG37"/>
    <mergeCell ref="M37:T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J130:K131 O130:P131 O134:P134 U48:U49 W48:W49">
    <cfRule type="cellIs" dxfId="114" priority="24" operator="lessThan">
      <formula>0</formula>
    </cfRule>
  </conditionalFormatting>
  <conditionalFormatting sqref="M48:N49">
    <cfRule type="cellIs" dxfId="113" priority="23" operator="lessThan">
      <formula>0</formula>
    </cfRule>
  </conditionalFormatting>
  <conditionalFormatting sqref="Q5:Q16 V5:V16">
    <cfRule type="cellIs" dxfId="112" priority="22" operator="lessThan">
      <formula>0</formula>
    </cfRule>
  </conditionalFormatting>
  <conditionalFormatting sqref="F42:F44">
    <cfRule type="cellIs" dxfId="111" priority="19" operator="lessThan">
      <formula>0</formula>
    </cfRule>
    <cfRule type="cellIs" dxfId="110" priority="20" operator="lessThan">
      <formula>0</formula>
    </cfRule>
    <cfRule type="cellIs" dxfId="109" priority="21" operator="lessThan">
      <formula>0</formula>
    </cfRule>
  </conditionalFormatting>
  <conditionalFormatting sqref="F49:G49">
    <cfRule type="cellIs" dxfId="108" priority="17" operator="lessThan">
      <formula>0</formula>
    </cfRule>
  </conditionalFormatting>
  <conditionalFormatting sqref="C44">
    <cfRule type="cellIs" dxfId="107" priority="16" operator="lessThan">
      <formula>0</formula>
    </cfRule>
  </conditionalFormatting>
  <conditionalFormatting sqref="F48:G48">
    <cfRule type="cellIs" dxfId="106" priority="15" operator="lessThan">
      <formula>0</formula>
    </cfRule>
  </conditionalFormatting>
  <conditionalFormatting sqref="P135">
    <cfRule type="cellIs" dxfId="105" priority="14" operator="lessThan">
      <formula>0</formula>
    </cfRule>
  </conditionalFormatting>
  <conditionalFormatting sqref="J130:K131 O130:P131 O134:P134">
    <cfRule type="cellIs" dxfId="104" priority="13" operator="lessThan">
      <formula>0</formula>
    </cfRule>
  </conditionalFormatting>
  <conditionalFormatting sqref="J128:K128 O128:P128">
    <cfRule type="cellIs" dxfId="103" priority="12" operator="lessThan">
      <formula>0</formula>
    </cfRule>
  </conditionalFormatting>
  <conditionalFormatting sqref="W48:W49">
    <cfRule type="cellIs" dxfId="102" priority="11" operator="lessThan">
      <formula>1</formula>
    </cfRule>
  </conditionalFormatting>
  <conditionalFormatting sqref="W49">
    <cfRule type="cellIs" dxfId="101" priority="4" operator="lessThan">
      <formula>1</formula>
    </cfRule>
    <cfRule type="cellIs" dxfId="100" priority="5" operator="lessThan">
      <formula>1</formula>
    </cfRule>
    <cfRule type="cellIs" dxfId="99" priority="6" operator="lessThan">
      <formula>1</formula>
    </cfRule>
    <cfRule type="cellIs" dxfId="98" priority="7" operator="lessThan">
      <formula>1</formula>
    </cfRule>
    <cfRule type="cellIs" dxfId="97" priority="8" operator="lessThan">
      <formula>1</formula>
    </cfRule>
    <cfRule type="cellIs" dxfId="96" priority="9" operator="lessThan">
      <formula>1</formula>
    </cfRule>
    <cfRule type="cellIs" dxfId="95" priority="10" operator="lessThan">
      <formula>1</formula>
    </cfRule>
  </conditionalFormatting>
  <conditionalFormatting sqref="O130:P130 O134:P134">
    <cfRule type="cellIs" dxfId="94" priority="3" operator="lessThan">
      <formula>0</formula>
    </cfRule>
  </conditionalFormatting>
  <conditionalFormatting sqref="W48">
    <cfRule type="cellIs" dxfId="93" priority="2" operator="lessThan">
      <formula>1</formula>
    </cfRule>
  </conditionalFormatting>
  <conditionalFormatting sqref="J130:K130">
    <cfRule type="cellIs" dxfId="92" priority="1" operator="lessThan">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כסליו  תשפ""ג, חודש  דצמבר [12]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2769"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276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8" id="{9F9E69B4-8AD2-4B94-976F-67075683D8E4}">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A1:AH853"/>
  <sheetViews>
    <sheetView showGridLines="0" showRowColHeaders="0" rightToLeft="1" zoomScaleNormal="100" workbookViewId="0">
      <pane ySplit="2" topLeftCell="A40" activePane="bottomLeft" state="frozen"/>
      <selection activeCell="F48" sqref="F48:G48"/>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154</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T('חשוון - נובמבר.11'!B5)</f>
        <v/>
      </c>
      <c r="C5" s="18">
        <f>'חשוון - נובמבר.11'!C5</f>
        <v>0</v>
      </c>
      <c r="D5" s="15"/>
      <c r="E5" s="19" t="str">
        <f>T('חשוון - נובמבר.11'!E5)</f>
        <v/>
      </c>
      <c r="F5" s="20">
        <f>'חשוון - נובמבר.11'!F5</f>
        <v>0</v>
      </c>
      <c r="G5" s="16"/>
      <c r="H5" s="433" t="str">
        <f>T('חשוון - נובמבר.11'!H5)</f>
        <v/>
      </c>
      <c r="I5" s="22" t="str">
        <f>T('חשוון - נובמבר.11'!I5)</f>
        <v/>
      </c>
      <c r="J5" s="290">
        <f>'חשוון - נובמבר.11'!J5</f>
        <v>0</v>
      </c>
      <c r="K5" s="434">
        <f>SUM('חשוון - נובמבר.11'!K5)</f>
        <v>0</v>
      </c>
      <c r="L5" s="24" t="str">
        <f>T('חשוון - נובמבר.11'!L5)</f>
        <v/>
      </c>
      <c r="M5" s="25" t="str">
        <f>T('חשוון - נובמבר.11'!M5)</f>
        <v/>
      </c>
      <c r="N5" s="26" t="str">
        <f>T('חשוון - נובמבר.11'!N5)</f>
        <v/>
      </c>
      <c r="O5" s="291">
        <f>'חשוון - נובמבר.11'!O5</f>
        <v>0</v>
      </c>
      <c r="P5" s="27">
        <f>IF(Q5&gt;0,'חשוון - נובמבר.11'!P5,0)</f>
        <v>0</v>
      </c>
      <c r="Q5" s="28">
        <f>'חשוון - נובמבר.11'!Q5-1</f>
        <v>-7</v>
      </c>
      <c r="R5" s="25" t="str">
        <f>T('חשוון - נובמבר.11'!R5)</f>
        <v/>
      </c>
      <c r="S5" s="29" t="str">
        <f>T('חשוון - נובמבר.11'!S5)</f>
        <v/>
      </c>
      <c r="T5" s="291">
        <f>'חשוון - נובמבר.11'!T5</f>
        <v>0</v>
      </c>
      <c r="U5" s="30">
        <f>IF(V5&gt;0,'חשוון - נובמבר.11'!U5,0)</f>
        <v>0</v>
      </c>
      <c r="V5" s="31">
        <f>'חשוון - נובמבר.11'!V5-1</f>
        <v>-7</v>
      </c>
      <c r="W5" s="32">
        <f>'חשוון - נובמבר.11'!W5</f>
        <v>0</v>
      </c>
      <c r="X5" s="163"/>
      <c r="Y5" s="713"/>
      <c r="Z5" s="714"/>
      <c r="AA5" s="714"/>
      <c r="AB5" s="714"/>
      <c r="AC5" s="714"/>
      <c r="AD5" s="714"/>
      <c r="AE5" s="714"/>
      <c r="AF5" s="714"/>
      <c r="AG5" s="715"/>
    </row>
    <row r="6" spans="1:33" ht="15.6" x14ac:dyDescent="0.3">
      <c r="A6" s="125"/>
      <c r="B6" s="17" t="str">
        <f>T('חשוון - נובמבר.11'!B6)</f>
        <v/>
      </c>
      <c r="C6" s="18">
        <f>'חשוון - נובמבר.11'!C6</f>
        <v>0</v>
      </c>
      <c r="D6" s="15"/>
      <c r="E6" s="19" t="str">
        <f>T('חשוון - נובמבר.11'!E6)</f>
        <v/>
      </c>
      <c r="F6" s="20">
        <f>'חשוון - נובמבר.11'!F6</f>
        <v>0</v>
      </c>
      <c r="G6" s="16"/>
      <c r="H6" s="433" t="str">
        <f>T('חשוון - נובמבר.11'!H6)</f>
        <v/>
      </c>
      <c r="I6" s="22" t="str">
        <f>T('חשוון - נובמבר.11'!I6)</f>
        <v/>
      </c>
      <c r="J6" s="292">
        <f>'חשוון - נובמבר.11'!J6</f>
        <v>0</v>
      </c>
      <c r="K6" s="434">
        <f>SUM('חשוון - נובמבר.11'!K6)</f>
        <v>0</v>
      </c>
      <c r="L6" s="24" t="str">
        <f>T('חשוון - נובמבר.11'!L6)</f>
        <v/>
      </c>
      <c r="M6" s="34" t="str">
        <f>T('חשוון - נובמבר.11'!M6)</f>
        <v/>
      </c>
      <c r="N6" s="26" t="str">
        <f>T('חשוון - נובמבר.11'!N6)</f>
        <v/>
      </c>
      <c r="O6" s="291">
        <f>'חשוון - נובמבר.11'!O6</f>
        <v>0</v>
      </c>
      <c r="P6" s="27">
        <f>IF(Q6&gt;0,'חשוון - נובמבר.11'!P6,0)</f>
        <v>0</v>
      </c>
      <c r="Q6" s="28">
        <f>'חשוון - נובמבר.11'!Q6-1</f>
        <v>-7</v>
      </c>
      <c r="R6" s="25" t="str">
        <f>T('חשוון - נובמבר.11'!R6)</f>
        <v/>
      </c>
      <c r="S6" s="29" t="str">
        <f>T('חשוון - נובמבר.11'!S6)</f>
        <v/>
      </c>
      <c r="T6" s="291">
        <f>'חשוון - נובמבר.11'!T6</f>
        <v>0</v>
      </c>
      <c r="U6" s="30">
        <f>IF(V6&gt;0,'חשוון - נובמבר.11'!U6,0)</f>
        <v>0</v>
      </c>
      <c r="V6" s="31">
        <f>'חשוון - נובמבר.11'!V6-1</f>
        <v>-7</v>
      </c>
      <c r="W6" s="32">
        <f>'חשוון - נובמבר.11'!W6</f>
        <v>0</v>
      </c>
      <c r="X6" s="163"/>
      <c r="Y6" s="713"/>
      <c r="Z6" s="714"/>
      <c r="AA6" s="714"/>
      <c r="AB6" s="714"/>
      <c r="AC6" s="714"/>
      <c r="AD6" s="714"/>
      <c r="AE6" s="714"/>
      <c r="AF6" s="714"/>
      <c r="AG6" s="715"/>
    </row>
    <row r="7" spans="1:33" ht="15.6" x14ac:dyDescent="0.3">
      <c r="A7" s="125"/>
      <c r="B7" s="17" t="str">
        <f>T('חשוון - נובמבר.11'!B7)</f>
        <v/>
      </c>
      <c r="C7" s="18">
        <f>'חשוון - נובמבר.11'!C7</f>
        <v>0</v>
      </c>
      <c r="D7" s="15"/>
      <c r="E7" s="279" t="str">
        <f>T('חשוון - נובמבר.11'!E7)</f>
        <v/>
      </c>
      <c r="F7" s="20">
        <f>'חשוון - נובמבר.11'!F7</f>
        <v>0</v>
      </c>
      <c r="G7" s="16"/>
      <c r="H7" s="433" t="str">
        <f>T('חשוון - נובמבר.11'!H7)</f>
        <v/>
      </c>
      <c r="I7" s="22" t="str">
        <f>T('חשוון - נובמבר.11'!I7)</f>
        <v/>
      </c>
      <c r="J7" s="293">
        <f>'חשוון - נובמבר.11'!J7</f>
        <v>0</v>
      </c>
      <c r="K7" s="434">
        <f>SUM('חשוון - נובמבר.11'!K7)</f>
        <v>0</v>
      </c>
      <c r="L7" s="24" t="str">
        <f>T('חשוון - נובמבר.11'!L7)</f>
        <v/>
      </c>
      <c r="M7" s="35" t="str">
        <f>T('חשוון - נובמבר.11'!M7)</f>
        <v/>
      </c>
      <c r="N7" s="26" t="str">
        <f>T('חשוון - נובמבר.11'!N7)</f>
        <v/>
      </c>
      <c r="O7" s="291">
        <f>'חשוון - נובמבר.11'!O7</f>
        <v>0</v>
      </c>
      <c r="P7" s="27">
        <f>IF(Q7&gt;0,'חשוון - נובמבר.11'!P7,0)</f>
        <v>0</v>
      </c>
      <c r="Q7" s="28">
        <f>'חשוון - נובמבר.11'!Q7-1</f>
        <v>-7</v>
      </c>
      <c r="R7" s="25" t="str">
        <f>T('חשוון - נובמבר.11'!R7)</f>
        <v/>
      </c>
      <c r="S7" s="29" t="str">
        <f>T('חשוון - נובמבר.11'!S7)</f>
        <v/>
      </c>
      <c r="T7" s="291">
        <f>'חשוון - נובמבר.11'!T7</f>
        <v>0</v>
      </c>
      <c r="U7" s="30">
        <f>IF(V7&gt;0,'חשוון - נובמבר.11'!U7,0)</f>
        <v>0</v>
      </c>
      <c r="V7" s="31">
        <f>'חשוון - נובמבר.11'!V7-1</f>
        <v>-7</v>
      </c>
      <c r="W7" s="32">
        <f>'חשוון - נובמבר.11'!W7</f>
        <v>0</v>
      </c>
      <c r="X7" s="163"/>
      <c r="Y7" s="713"/>
      <c r="Z7" s="714"/>
      <c r="AA7" s="714"/>
      <c r="AB7" s="714"/>
      <c r="AC7" s="714"/>
      <c r="AD7" s="714"/>
      <c r="AE7" s="714"/>
      <c r="AF7" s="714"/>
      <c r="AG7" s="715"/>
    </row>
    <row r="8" spans="1:33" ht="15.6" x14ac:dyDescent="0.3">
      <c r="A8" s="125"/>
      <c r="B8" s="17" t="str">
        <f>T('חשוון - נובמבר.11'!B8)</f>
        <v/>
      </c>
      <c r="C8" s="18">
        <f>'חשוון - נובמבר.11'!C8</f>
        <v>0</v>
      </c>
      <c r="D8" s="15"/>
      <c r="E8" s="19" t="str">
        <f>T('חשוון - נובמבר.11'!E8)</f>
        <v/>
      </c>
      <c r="F8" s="20">
        <f>'חשוון - נובמבר.11'!F8</f>
        <v>0</v>
      </c>
      <c r="G8" s="16"/>
      <c r="H8" s="433" t="str">
        <f>T('חשוון - נובמבר.11'!H8)</f>
        <v/>
      </c>
      <c r="I8" s="22" t="str">
        <f>T('חשוון - נובמבר.11'!I8)</f>
        <v/>
      </c>
      <c r="J8" s="293">
        <f>'חשוון - נובמבר.11'!J8</f>
        <v>0</v>
      </c>
      <c r="K8" s="434">
        <f>SUM('חשוון - נובמבר.11'!K8)</f>
        <v>0</v>
      </c>
      <c r="L8" s="24" t="str">
        <f>T('חשוון - נובמבר.11'!L8)</f>
        <v/>
      </c>
      <c r="M8" s="25" t="str">
        <f>T('חשוון - נובמבר.11'!M8)</f>
        <v/>
      </c>
      <c r="N8" s="36" t="str">
        <f>T('חשוון - נובמבר.11'!N8)</f>
        <v/>
      </c>
      <c r="O8" s="291">
        <f>'חשוון - נובמבר.11'!O8</f>
        <v>0</v>
      </c>
      <c r="P8" s="27">
        <f>IF(Q8&gt;0,'חשוון - נובמבר.11'!P8,0)</f>
        <v>0</v>
      </c>
      <c r="Q8" s="28">
        <f>'חשוון - נובמבר.11'!Q8-1</f>
        <v>-7</v>
      </c>
      <c r="R8" s="25" t="str">
        <f>T('חשוון - נובמבר.11'!R8)</f>
        <v/>
      </c>
      <c r="S8" s="29" t="str">
        <f>T('חשוון - נובמבר.11'!S8)</f>
        <v/>
      </c>
      <c r="T8" s="291">
        <f>'חשוון - נובמבר.11'!T8</f>
        <v>0</v>
      </c>
      <c r="U8" s="30">
        <f>IF(V8&gt;0,'חשוון - נובמבר.11'!U8,0)</f>
        <v>0</v>
      </c>
      <c r="V8" s="31">
        <f>'חשוון - נובמבר.11'!V8-1</f>
        <v>-7</v>
      </c>
      <c r="W8" s="32">
        <f>'חשוון - נובמבר.11'!W8</f>
        <v>0</v>
      </c>
      <c r="X8" s="163"/>
      <c r="Y8" s="713"/>
      <c r="Z8" s="714"/>
      <c r="AA8" s="714"/>
      <c r="AB8" s="714"/>
      <c r="AC8" s="714"/>
      <c r="AD8" s="714"/>
      <c r="AE8" s="714"/>
      <c r="AF8" s="714"/>
      <c r="AG8" s="715"/>
    </row>
    <row r="9" spans="1:33" ht="15.6" x14ac:dyDescent="0.3">
      <c r="A9" s="125"/>
      <c r="B9" s="17" t="str">
        <f>T('חשוון - נובמבר.11'!B9)</f>
        <v/>
      </c>
      <c r="C9" s="18">
        <f>'חשוון - נובמבר.11'!C9</f>
        <v>0</v>
      </c>
      <c r="D9" s="15"/>
      <c r="E9" s="19" t="str">
        <f>T('חשוון - נובמבר.11'!E9)</f>
        <v/>
      </c>
      <c r="F9" s="20">
        <f>'חשוון - נובמבר.11'!F9</f>
        <v>0</v>
      </c>
      <c r="G9" s="16"/>
      <c r="H9" s="433" t="str">
        <f>T('חשוון - נובמבר.11'!H9)</f>
        <v/>
      </c>
      <c r="I9" s="22" t="str">
        <f>T('חשוון - נובמבר.11'!I9)</f>
        <v/>
      </c>
      <c r="J9" s="293">
        <f>'חשוון - נובמבר.11'!J9</f>
        <v>0</v>
      </c>
      <c r="K9" s="434">
        <f>SUM('חשוון - נובמבר.11'!K9)</f>
        <v>0</v>
      </c>
      <c r="L9" s="24" t="str">
        <f>T('חשוון - נובמבר.11'!L9)</f>
        <v/>
      </c>
      <c r="M9" s="35" t="str">
        <f>T('חשוון - נובמבר.11'!M9)</f>
        <v/>
      </c>
      <c r="N9" s="36" t="str">
        <f>T('חשוון - נובמבר.11'!N9)</f>
        <v/>
      </c>
      <c r="O9" s="291">
        <f>'חשוון - נובמבר.11'!O9</f>
        <v>0</v>
      </c>
      <c r="P9" s="27">
        <f>IF(Q9&gt;0,'חשוון - נובמבר.11'!P9,0)</f>
        <v>0</v>
      </c>
      <c r="Q9" s="28">
        <f>'חשוון - נובמבר.11'!Q9-1</f>
        <v>-7</v>
      </c>
      <c r="R9" s="25" t="str">
        <f>T('חשוון - נובמבר.11'!R9)</f>
        <v/>
      </c>
      <c r="S9" s="29" t="str">
        <f>T('חשוון - נובמבר.11'!S9)</f>
        <v/>
      </c>
      <c r="T9" s="291">
        <f>'חשוון - נובמבר.11'!T9</f>
        <v>0</v>
      </c>
      <c r="U9" s="30">
        <f>IF(V9&gt;0,'חשוון - נובמבר.11'!U9,0)</f>
        <v>0</v>
      </c>
      <c r="V9" s="31">
        <f>'חשוון - נובמבר.11'!V9-1</f>
        <v>-7</v>
      </c>
      <c r="W9" s="32">
        <f>'חשוון - נובמבר.11'!W9</f>
        <v>0</v>
      </c>
      <c r="X9" s="163"/>
      <c r="Y9" s="713"/>
      <c r="Z9" s="714"/>
      <c r="AA9" s="714"/>
      <c r="AB9" s="714"/>
      <c r="AC9" s="714"/>
      <c r="AD9" s="714"/>
      <c r="AE9" s="714"/>
      <c r="AF9" s="714"/>
      <c r="AG9" s="715"/>
    </row>
    <row r="10" spans="1:33" ht="15.6" x14ac:dyDescent="0.3">
      <c r="A10" s="125"/>
      <c r="B10" s="17" t="str">
        <f>T('חשוון - נובמבר.11'!B10)</f>
        <v/>
      </c>
      <c r="C10" s="18">
        <f>'חשוון - נובמבר.11'!C10</f>
        <v>0</v>
      </c>
      <c r="D10" s="15"/>
      <c r="E10" s="19" t="str">
        <f>T('חשוון - נובמבר.11'!E10)</f>
        <v/>
      </c>
      <c r="F10" s="20">
        <f>'חשוון - נובמבר.11'!F10</f>
        <v>0</v>
      </c>
      <c r="G10" s="16"/>
      <c r="H10" s="433" t="str">
        <f>T('חשוון - נובמבר.11'!H10)</f>
        <v/>
      </c>
      <c r="I10" s="22" t="str">
        <f>T('חשוון - נובמבר.11'!I10)</f>
        <v/>
      </c>
      <c r="J10" s="293">
        <f>'חשוון - נובמבר.11'!J10</f>
        <v>0</v>
      </c>
      <c r="K10" s="434">
        <f>SUM('חשוון - נובמבר.11'!K10)</f>
        <v>0</v>
      </c>
      <c r="L10" s="24" t="str">
        <f>T('חשוון - נובמבר.11'!L10)</f>
        <v/>
      </c>
      <c r="M10" s="25" t="str">
        <f>T('חשוון - נובמבר.11'!M10)</f>
        <v/>
      </c>
      <c r="N10" s="36" t="str">
        <f>T('חשוון - נובמבר.11'!N10)</f>
        <v/>
      </c>
      <c r="O10" s="291">
        <f>'חשוון - נובמבר.11'!O10</f>
        <v>0</v>
      </c>
      <c r="P10" s="27">
        <f>IF(Q10&gt;0,'חשוון - נובמבר.11'!P10,0)</f>
        <v>0</v>
      </c>
      <c r="Q10" s="28">
        <f>'חשוון - נובמבר.11'!Q10-1</f>
        <v>-7</v>
      </c>
      <c r="R10" s="25" t="str">
        <f>T('חשוון - נובמבר.11'!R10)</f>
        <v/>
      </c>
      <c r="S10" s="29" t="str">
        <f>T('חשוון - נובמבר.11'!S10)</f>
        <v/>
      </c>
      <c r="T10" s="291">
        <f>'חשוון - נובמבר.11'!T10</f>
        <v>0</v>
      </c>
      <c r="U10" s="30">
        <f>IF(V10&gt;0,'חשוון - נובמבר.11'!U10,0)</f>
        <v>0</v>
      </c>
      <c r="V10" s="31">
        <f>'חשוון - נובמבר.11'!V10-1</f>
        <v>-7</v>
      </c>
      <c r="W10" s="32">
        <f>'חשוון - נובמבר.11'!W10</f>
        <v>0</v>
      </c>
      <c r="X10" s="163"/>
      <c r="Y10" s="713"/>
      <c r="Z10" s="714"/>
      <c r="AA10" s="714"/>
      <c r="AB10" s="714"/>
      <c r="AC10" s="714"/>
      <c r="AD10" s="714"/>
      <c r="AE10" s="714"/>
      <c r="AF10" s="714"/>
      <c r="AG10" s="715"/>
    </row>
    <row r="11" spans="1:33" ht="15.6" x14ac:dyDescent="0.3">
      <c r="A11" s="125"/>
      <c r="B11" s="17" t="str">
        <f>T('חשוון - נובמבר.11'!B11)</f>
        <v/>
      </c>
      <c r="C11" s="18">
        <f>'חשוון - נובמבר.11'!C11</f>
        <v>0</v>
      </c>
      <c r="D11" s="15"/>
      <c r="E11" s="19" t="str">
        <f>T('חשוון - נובמבר.11'!E11)</f>
        <v/>
      </c>
      <c r="F11" s="20">
        <f>'חשוון - נובמבר.11'!F11</f>
        <v>0</v>
      </c>
      <c r="G11" s="16"/>
      <c r="H11" s="433" t="str">
        <f>T('חשוון - נובמבר.11'!H11)</f>
        <v/>
      </c>
      <c r="I11" s="22" t="str">
        <f>T('חשוון - נובמבר.11'!I11)</f>
        <v/>
      </c>
      <c r="J11" s="293">
        <f>'חשוון - נובמבר.11'!J11</f>
        <v>0</v>
      </c>
      <c r="K11" s="434">
        <f>SUM('חשוון - נובמבר.11'!K11)</f>
        <v>0</v>
      </c>
      <c r="L11" s="24" t="str">
        <f>T('חשוון - נובמבר.11'!L11)</f>
        <v/>
      </c>
      <c r="M11" s="25" t="str">
        <f>T('חשוון - נובמבר.11'!M11)</f>
        <v/>
      </c>
      <c r="N11" s="36" t="str">
        <f>T('חשוון - נובמבר.11'!N11)</f>
        <v/>
      </c>
      <c r="O11" s="291">
        <f>'חשוון - נובמבר.11'!O11</f>
        <v>0</v>
      </c>
      <c r="P11" s="27">
        <f>IF(Q11&gt;0,'חשוון - נובמבר.11'!P11,0)</f>
        <v>0</v>
      </c>
      <c r="Q11" s="28">
        <f>'חשוון - נובמבר.11'!Q11-1</f>
        <v>-7</v>
      </c>
      <c r="R11" s="25" t="str">
        <f>T('חשוון - נובמבר.11'!R11)</f>
        <v/>
      </c>
      <c r="S11" s="29" t="str">
        <f>T('חשוון - נובמבר.11'!S11)</f>
        <v/>
      </c>
      <c r="T11" s="291">
        <f>'חשוון - נובמבר.11'!T11</f>
        <v>0</v>
      </c>
      <c r="U11" s="30">
        <f>IF(V11&gt;0,'חשוון - נובמבר.11'!U11,0)</f>
        <v>0</v>
      </c>
      <c r="V11" s="31">
        <f>'חשוון - נובמבר.11'!V11-1</f>
        <v>-7</v>
      </c>
      <c r="W11" s="32">
        <f>'חשוון - נובמבר.11'!W11</f>
        <v>0</v>
      </c>
      <c r="X11" s="163"/>
      <c r="Y11" s="713"/>
      <c r="Z11" s="714"/>
      <c r="AA11" s="714"/>
      <c r="AB11" s="714"/>
      <c r="AC11" s="714"/>
      <c r="AD11" s="714"/>
      <c r="AE11" s="714"/>
      <c r="AF11" s="714"/>
      <c r="AG11" s="715"/>
    </row>
    <row r="12" spans="1:33" ht="15.6" x14ac:dyDescent="0.3">
      <c r="A12" s="125"/>
      <c r="B12" s="17" t="str">
        <f>T('חשוון - נובמבר.11'!B12)</f>
        <v/>
      </c>
      <c r="C12" s="18">
        <f>'חשוון - נובמבר.11'!C12</f>
        <v>0</v>
      </c>
      <c r="D12" s="15"/>
      <c r="E12" s="19" t="str">
        <f>T('חשוון - נובמבר.11'!E12)</f>
        <v/>
      </c>
      <c r="F12" s="20">
        <f>'חשוון - נובמבר.11'!F12</f>
        <v>0</v>
      </c>
      <c r="G12" s="16"/>
      <c r="H12" s="433" t="str">
        <f>T('חשוון - נובמבר.11'!H12)</f>
        <v/>
      </c>
      <c r="I12" s="22" t="str">
        <f>T('חשוון - נובמבר.11'!I12)</f>
        <v/>
      </c>
      <c r="J12" s="293">
        <f>'חשוון - נובמבר.11'!J12</f>
        <v>0</v>
      </c>
      <c r="K12" s="434">
        <f>SUM('חשוון - נובמבר.11'!K12)</f>
        <v>0</v>
      </c>
      <c r="L12" s="24" t="str">
        <f>T('חשוון - נובמבר.11'!L12)</f>
        <v/>
      </c>
      <c r="M12" s="25" t="str">
        <f>T('חשוון - נובמבר.11'!M12)</f>
        <v/>
      </c>
      <c r="N12" s="36" t="str">
        <f>T('חשוון - נובמבר.11'!N12)</f>
        <v/>
      </c>
      <c r="O12" s="291">
        <f>'חשוון - נובמבר.11'!O12</f>
        <v>0</v>
      </c>
      <c r="P12" s="27">
        <f>IF(Q12&gt;0,'חשוון - נובמבר.11'!P12,0)</f>
        <v>0</v>
      </c>
      <c r="Q12" s="28">
        <f>'חשוון - נובמבר.11'!Q12-1</f>
        <v>-7</v>
      </c>
      <c r="R12" s="25" t="str">
        <f>T('חשוון - נובמבר.11'!R12)</f>
        <v/>
      </c>
      <c r="S12" s="29" t="str">
        <f>T('חשוון - נובמבר.11'!S12)</f>
        <v/>
      </c>
      <c r="T12" s="291">
        <f>'חשוון - נובמבר.11'!T12</f>
        <v>0</v>
      </c>
      <c r="U12" s="30">
        <f>IF(V12&gt;0,'חשוון - נובמבר.11'!U12,0)</f>
        <v>0</v>
      </c>
      <c r="V12" s="31">
        <f>'חשוון - נובמבר.11'!V12-1</f>
        <v>-7</v>
      </c>
      <c r="W12" s="32">
        <f>'חשוון - נובמבר.11'!W12</f>
        <v>0</v>
      </c>
      <c r="X12" s="163"/>
      <c r="Y12" s="713"/>
      <c r="Z12" s="714"/>
      <c r="AA12" s="714"/>
      <c r="AB12" s="714"/>
      <c r="AC12" s="714"/>
      <c r="AD12" s="714"/>
      <c r="AE12" s="714"/>
      <c r="AF12" s="714"/>
      <c r="AG12" s="715"/>
    </row>
    <row r="13" spans="1:33" ht="15.6" x14ac:dyDescent="0.3">
      <c r="A13" s="125"/>
      <c r="B13" s="17" t="str">
        <f>T('חשוון - נובמבר.11'!B13)</f>
        <v/>
      </c>
      <c r="C13" s="18">
        <f>'חשוון - נובמבר.11'!C13</f>
        <v>0</v>
      </c>
      <c r="D13" s="15"/>
      <c r="E13" s="19" t="str">
        <f>T('חשוון - נובמבר.11'!E13)</f>
        <v/>
      </c>
      <c r="F13" s="20">
        <f>'חשוון - נובמבר.11'!F13</f>
        <v>0</v>
      </c>
      <c r="G13" s="16"/>
      <c r="H13" s="433" t="str">
        <f>T('חשוון - נובמבר.11'!H13)</f>
        <v/>
      </c>
      <c r="I13" s="22" t="str">
        <f>T('חשוון - נובמבר.11'!I13)</f>
        <v/>
      </c>
      <c r="J13" s="293">
        <f>'חשוון - נובמבר.11'!J13</f>
        <v>0</v>
      </c>
      <c r="K13" s="434">
        <f>SUM('חשוון - נובמבר.11'!K13)</f>
        <v>0</v>
      </c>
      <c r="L13" s="24" t="str">
        <f>T('חשוון - נובמבר.11'!L13)</f>
        <v/>
      </c>
      <c r="M13" s="25" t="str">
        <f>T('חשוון - נובמבר.11'!M13)</f>
        <v/>
      </c>
      <c r="N13" s="36" t="str">
        <f>T('חשוון - נובמבר.11'!N13)</f>
        <v/>
      </c>
      <c r="O13" s="291">
        <f>'חשוון - נובמבר.11'!O13</f>
        <v>0</v>
      </c>
      <c r="P13" s="27">
        <f>IF(Q13&gt;0,'חשוון - נובמבר.11'!P13,0)</f>
        <v>0</v>
      </c>
      <c r="Q13" s="28">
        <f>'חשוון - נובמבר.11'!Q13-1</f>
        <v>-7</v>
      </c>
      <c r="R13" s="25" t="str">
        <f>T('חשוון - נובמבר.11'!R13)</f>
        <v/>
      </c>
      <c r="S13" s="29" t="str">
        <f>T('חשוון - נובמבר.11'!S13)</f>
        <v/>
      </c>
      <c r="T13" s="291">
        <f>'חשוון - נובמבר.11'!T13</f>
        <v>0</v>
      </c>
      <c r="U13" s="30">
        <f>IF(V13&gt;0,'חשוון - נובמבר.11'!U13,0)</f>
        <v>0</v>
      </c>
      <c r="V13" s="31">
        <f>'חשוון - נובמבר.11'!V13-1</f>
        <v>-7</v>
      </c>
      <c r="W13" s="32">
        <f>'חשוון - נובמבר.11'!W13</f>
        <v>0</v>
      </c>
      <c r="X13" s="163"/>
      <c r="Y13" s="713"/>
      <c r="Z13" s="714"/>
      <c r="AA13" s="714"/>
      <c r="AB13" s="714"/>
      <c r="AC13" s="714"/>
      <c r="AD13" s="714"/>
      <c r="AE13" s="714"/>
      <c r="AF13" s="714"/>
      <c r="AG13" s="715"/>
    </row>
    <row r="14" spans="1:33" ht="15.6" x14ac:dyDescent="0.3">
      <c r="A14" s="125"/>
      <c r="B14" s="17" t="str">
        <f>T('חשוון - נובמבר.11'!B14)</f>
        <v/>
      </c>
      <c r="C14" s="18">
        <f>'חשוון - נובמבר.11'!C14</f>
        <v>0</v>
      </c>
      <c r="D14" s="15"/>
      <c r="E14" s="19" t="str">
        <f>T('חשוון - נובמבר.11'!E14)</f>
        <v/>
      </c>
      <c r="F14" s="20">
        <f>'חשוון - נובמבר.11'!F14</f>
        <v>0</v>
      </c>
      <c r="G14" s="16"/>
      <c r="H14" s="433" t="str">
        <f>T('חשוון - נובמבר.11'!H14)</f>
        <v/>
      </c>
      <c r="I14" s="22" t="str">
        <f>T('חשוון - נובמבר.11'!I14)</f>
        <v/>
      </c>
      <c r="J14" s="293">
        <f>'חשוון - נובמבר.11'!J14</f>
        <v>0</v>
      </c>
      <c r="K14" s="434">
        <f>SUM('חשוון - נובמבר.11'!K14)</f>
        <v>0</v>
      </c>
      <c r="L14" s="24" t="str">
        <f>T('חשוון - נובמבר.11'!L14)</f>
        <v/>
      </c>
      <c r="M14" s="25" t="str">
        <f>T('חשוון - נובמבר.11'!M14)</f>
        <v/>
      </c>
      <c r="N14" s="36" t="str">
        <f>T('חשוון - נובמבר.11'!N14)</f>
        <v/>
      </c>
      <c r="O14" s="291">
        <f>'חשוון - נובמבר.11'!O14</f>
        <v>0</v>
      </c>
      <c r="P14" s="27">
        <f>IF(Q14&gt;0,'חשוון - נובמבר.11'!P14,0)</f>
        <v>0</v>
      </c>
      <c r="Q14" s="28">
        <f>'חשוון - נובמבר.11'!Q14-1</f>
        <v>-7</v>
      </c>
      <c r="R14" s="25" t="str">
        <f>T('חשוון - נובמבר.11'!R14)</f>
        <v/>
      </c>
      <c r="S14" s="29" t="str">
        <f>T('חשוון - נובמבר.11'!S14)</f>
        <v/>
      </c>
      <c r="T14" s="291">
        <f>'חשוון - נובמבר.11'!T14</f>
        <v>0</v>
      </c>
      <c r="U14" s="30">
        <f>IF(V14&gt;0,'חשוון - נובמבר.11'!U14,0)</f>
        <v>0</v>
      </c>
      <c r="V14" s="31">
        <f>'חשוון - נובמבר.11'!V14-1</f>
        <v>-7</v>
      </c>
      <c r="W14" s="32">
        <f>'חשוון - נובמבר.11'!W14</f>
        <v>0</v>
      </c>
      <c r="X14" s="163"/>
      <c r="Y14" s="713"/>
      <c r="Z14" s="714"/>
      <c r="AA14" s="714"/>
      <c r="AB14" s="714"/>
      <c r="AC14" s="714"/>
      <c r="AD14" s="714"/>
      <c r="AE14" s="714"/>
      <c r="AF14" s="714"/>
      <c r="AG14" s="715"/>
    </row>
    <row r="15" spans="1:33" ht="15.6" x14ac:dyDescent="0.3">
      <c r="A15" s="125"/>
      <c r="B15" s="17" t="str">
        <f>T('חשוון - נובמבר.11'!B15)</f>
        <v/>
      </c>
      <c r="C15" s="18">
        <f>'חשוון - נובמבר.11'!C15</f>
        <v>0</v>
      </c>
      <c r="D15" s="15"/>
      <c r="E15" s="19" t="str">
        <f>T('חשוון - נובמבר.11'!E15)</f>
        <v/>
      </c>
      <c r="F15" s="20">
        <f>'חשוון - נובמבר.11'!F15</f>
        <v>0</v>
      </c>
      <c r="G15" s="16"/>
      <c r="H15" s="433" t="str">
        <f>T('חשוון - נובמבר.11'!H15)</f>
        <v/>
      </c>
      <c r="I15" s="22" t="str">
        <f>T('חשוון - נובמבר.11'!I15)</f>
        <v/>
      </c>
      <c r="J15" s="293">
        <f>'חשוון - נובמבר.11'!J15</f>
        <v>0</v>
      </c>
      <c r="K15" s="434">
        <f>SUM('חשוון - נובמבר.11'!K15)</f>
        <v>0</v>
      </c>
      <c r="L15" s="24" t="str">
        <f>T('חשוון - נובמבר.11'!L15)</f>
        <v/>
      </c>
      <c r="M15" s="25" t="str">
        <f>T('חשוון - נובמבר.11'!M15)</f>
        <v/>
      </c>
      <c r="N15" s="36" t="str">
        <f>T('חשוון - נובמבר.11'!N15)</f>
        <v/>
      </c>
      <c r="O15" s="291">
        <f>'חשוון - נובמבר.11'!O15</f>
        <v>0</v>
      </c>
      <c r="P15" s="27">
        <f>IF(Q15&gt;0,'חשוון - נובמבר.11'!P15,0)</f>
        <v>0</v>
      </c>
      <c r="Q15" s="28">
        <f>'חשוון - נובמבר.11'!Q15-1</f>
        <v>-7</v>
      </c>
      <c r="R15" s="25" t="str">
        <f>T('חשוון - נובמבר.11'!R15)</f>
        <v/>
      </c>
      <c r="S15" s="29" t="str">
        <f>T('חשוון - נובמבר.11'!S15)</f>
        <v/>
      </c>
      <c r="T15" s="291">
        <f>'חשוון - נובמבר.11'!T15</f>
        <v>0</v>
      </c>
      <c r="U15" s="30">
        <f>IF(V15&gt;0,'חשוון - נובמבר.11'!U15,0)</f>
        <v>0</v>
      </c>
      <c r="V15" s="31">
        <f>'חשוון - נובמבר.11'!V15-1</f>
        <v>-7</v>
      </c>
      <c r="W15" s="32">
        <f>'חשוון - נובמבר.11'!W15</f>
        <v>0</v>
      </c>
      <c r="X15" s="163"/>
      <c r="Y15" s="713"/>
      <c r="Z15" s="714"/>
      <c r="AA15" s="714"/>
      <c r="AB15" s="714"/>
      <c r="AC15" s="714"/>
      <c r="AD15" s="714"/>
      <c r="AE15" s="714"/>
      <c r="AF15" s="714"/>
      <c r="AG15" s="715"/>
    </row>
    <row r="16" spans="1:33" ht="15.9" customHeight="1" x14ac:dyDescent="0.3">
      <c r="A16" s="125"/>
      <c r="B16" s="17" t="str">
        <f>T('חשוון - נובמבר.11'!B16)</f>
        <v/>
      </c>
      <c r="C16" s="18">
        <f>'חשוון - נובמבר.11'!C16</f>
        <v>0</v>
      </c>
      <c r="D16" s="15"/>
      <c r="E16" s="19" t="str">
        <f>T('חשוון - נובמבר.11'!E16)</f>
        <v/>
      </c>
      <c r="F16" s="20">
        <f>'חשוון - נובמבר.11'!F16</f>
        <v>0</v>
      </c>
      <c r="G16" s="16"/>
      <c r="H16" s="435" t="str">
        <f>T('חשוון - נובמבר.11'!H16)</f>
        <v/>
      </c>
      <c r="I16" s="38" t="str">
        <f>T('חשוון - נובמבר.11'!I16)</f>
        <v/>
      </c>
      <c r="J16" s="290">
        <f>'חשוון - נובמבר.11'!J16</f>
        <v>0</v>
      </c>
      <c r="K16" s="434">
        <f>SUM('חשוון - נובמבר.11'!K16)</f>
        <v>0</v>
      </c>
      <c r="L16" s="24" t="str">
        <f>T('חשוון - נובמבר.11'!L16)</f>
        <v/>
      </c>
      <c r="M16" s="25" t="str">
        <f>T('חשוון - נובמבר.11'!M16)</f>
        <v/>
      </c>
      <c r="N16" s="36" t="str">
        <f>T('חשוון - נובמבר.11'!N16)</f>
        <v/>
      </c>
      <c r="O16" s="291">
        <f>'חשוון - נובמבר.11'!O16</f>
        <v>0</v>
      </c>
      <c r="P16" s="27">
        <f>IF(Q16&gt;0,'חשוון - נובמבר.11'!P16,0)</f>
        <v>0</v>
      </c>
      <c r="Q16" s="28">
        <f>'חשוון - נובמבר.11'!Q16-1</f>
        <v>-7</v>
      </c>
      <c r="R16" s="25" t="str">
        <f>T('חשוון - נובמבר.11'!R16)</f>
        <v/>
      </c>
      <c r="S16" s="29" t="str">
        <f>T('חשוון - נובמבר.11'!S16)</f>
        <v/>
      </c>
      <c r="T16" s="291">
        <f>'חשוון - נובמבר.11'!T16</f>
        <v>0</v>
      </c>
      <c r="U16" s="30">
        <f>IF(V16&gt;0,'חשוון - נובמבר.11'!U16,0)</f>
        <v>0</v>
      </c>
      <c r="V16" s="31">
        <f>'חשוון - נובמבר.11'!V16-1</f>
        <v>-7</v>
      </c>
      <c r="W16" s="32">
        <f>'חשוון - נובמבר.11'!W16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2"/>
      <c r="N36" s="569"/>
      <c r="O36" s="573"/>
      <c r="P36" s="583"/>
      <c r="Q36" s="567"/>
      <c r="R36" s="568"/>
      <c r="S36" s="569"/>
      <c r="T36" s="570"/>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2"/>
      <c r="N37" s="569"/>
      <c r="O37" s="570"/>
      <c r="P37" s="584"/>
      <c r="Q37" s="571"/>
      <c r="R37" s="572"/>
      <c r="S37" s="569"/>
      <c r="T37" s="573"/>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SUM('חשוון - נובמבר.11'!W40+W39+L39)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421"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SUM('חשוון - נובמבר.11'!U48)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SUM('חשוון - נובמבר.11'!U49)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428"/>
    </row>
    <row r="54" spans="1:34" ht="13.8" x14ac:dyDescent="0.25">
      <c r="A54" s="81"/>
      <c r="B54" s="82"/>
      <c r="C54" s="13"/>
      <c r="Y54" s="688"/>
      <c r="Z54" s="688"/>
      <c r="AA54" s="688"/>
      <c r="AB54" s="688"/>
      <c r="AC54" s="688"/>
      <c r="AD54" s="688"/>
      <c r="AE54" s="688"/>
      <c r="AF54" s="688"/>
      <c r="AG54" s="688"/>
    </row>
    <row r="55" spans="1:34" ht="13.8" x14ac:dyDescent="0.25">
      <c r="A55" s="84"/>
      <c r="B55" s="85"/>
      <c r="C55" s="428"/>
      <c r="D55" s="79"/>
      <c r="E55" s="428"/>
      <c r="F55" s="85"/>
      <c r="H55" s="86"/>
      <c r="I55" s="86"/>
      <c r="J55" s="428"/>
      <c r="K55" s="428"/>
      <c r="L55" s="428"/>
      <c r="Y55" s="688"/>
      <c r="Z55" s="688"/>
      <c r="AA55" s="688"/>
      <c r="AB55" s="688"/>
      <c r="AC55" s="688"/>
      <c r="AD55" s="688"/>
      <c r="AE55" s="688"/>
      <c r="AF55" s="688"/>
      <c r="AG55" s="688"/>
    </row>
    <row r="56" spans="1:34" ht="13.8" x14ac:dyDescent="0.25">
      <c r="A56" s="77"/>
      <c r="B56" s="85"/>
      <c r="C56" s="428"/>
      <c r="D56" s="79"/>
      <c r="E56" s="85"/>
      <c r="F56" s="428"/>
      <c r="H56" s="428"/>
      <c r="I56" s="428"/>
      <c r="J56" s="428"/>
      <c r="K56" s="428"/>
      <c r="L56" s="428"/>
      <c r="Y56" s="688"/>
      <c r="Z56" s="688"/>
      <c r="AA56" s="688"/>
      <c r="AB56" s="688"/>
      <c r="AC56" s="688"/>
      <c r="AD56" s="688"/>
      <c r="AE56" s="688"/>
      <c r="AF56" s="688"/>
      <c r="AG56" s="688"/>
    </row>
    <row r="57" spans="1:34" ht="13.8" x14ac:dyDescent="0.25">
      <c r="A57" s="81"/>
      <c r="B57" s="85"/>
      <c r="C57" s="428"/>
      <c r="D57" s="79"/>
      <c r="E57" s="428"/>
      <c r="F57" s="428"/>
      <c r="H57" s="428"/>
      <c r="I57" s="428"/>
      <c r="J57" s="428"/>
      <c r="K57" s="428"/>
      <c r="L57" s="428"/>
      <c r="Y57" s="688"/>
      <c r="Z57" s="688"/>
      <c r="AA57" s="688"/>
      <c r="AB57" s="688"/>
      <c r="AC57" s="688"/>
      <c r="AD57" s="688"/>
      <c r="AE57" s="688"/>
      <c r="AF57" s="688"/>
      <c r="AG57" s="688"/>
    </row>
    <row r="58" spans="1:34" ht="13.8" x14ac:dyDescent="0.25">
      <c r="C58" s="428"/>
      <c r="D58" s="79"/>
      <c r="E58" s="428"/>
      <c r="F58" s="428"/>
      <c r="H58" s="428"/>
      <c r="I58" s="428"/>
      <c r="J58" s="428"/>
      <c r="K58" s="428"/>
      <c r="L58" s="428"/>
      <c r="Y58" s="688"/>
      <c r="Z58" s="688"/>
      <c r="AA58" s="688"/>
      <c r="AB58" s="688"/>
      <c r="AC58" s="688"/>
      <c r="AD58" s="688"/>
      <c r="AE58" s="688"/>
      <c r="AF58" s="688"/>
      <c r="AG58" s="688"/>
    </row>
    <row r="59" spans="1:34" ht="13.8" x14ac:dyDescent="0.25">
      <c r="C59" s="428"/>
      <c r="D59" s="79"/>
      <c r="E59" s="428"/>
      <c r="F59" s="428"/>
      <c r="H59" s="428"/>
      <c r="I59" s="428"/>
      <c r="J59" s="428"/>
      <c r="K59" s="428"/>
      <c r="L59" s="428"/>
      <c r="Y59" s="688"/>
      <c r="Z59" s="688"/>
      <c r="AA59" s="688"/>
      <c r="AB59" s="688"/>
      <c r="AC59" s="688"/>
      <c r="AD59" s="688"/>
      <c r="AE59" s="688"/>
      <c r="AF59" s="688"/>
      <c r="AG59" s="688"/>
    </row>
    <row r="60" spans="1:34" ht="13.8" x14ac:dyDescent="0.25">
      <c r="C60" s="428"/>
      <c r="D60" s="79"/>
      <c r="E60" s="428"/>
      <c r="F60" s="428"/>
      <c r="H60" s="428"/>
      <c r="I60" s="428"/>
      <c r="J60" s="428"/>
      <c r="K60" s="428"/>
      <c r="L60" s="428"/>
      <c r="Y60" s="688"/>
      <c r="Z60" s="688"/>
      <c r="AA60" s="688"/>
      <c r="AB60" s="688"/>
      <c r="AC60" s="688"/>
      <c r="AD60" s="688"/>
      <c r="AE60" s="688"/>
      <c r="AF60" s="688"/>
      <c r="AG60" s="688"/>
    </row>
    <row r="61" spans="1:34" ht="13.8" x14ac:dyDescent="0.25">
      <c r="C61" s="428"/>
      <c r="D61" s="79"/>
      <c r="E61" s="428"/>
      <c r="F61" s="428"/>
      <c r="H61" s="428"/>
      <c r="I61" s="428"/>
      <c r="J61" s="428"/>
      <c r="K61" s="428"/>
      <c r="L61" s="428"/>
      <c r="Y61" s="688"/>
      <c r="Z61" s="688"/>
      <c r="AA61" s="688"/>
      <c r="AB61" s="688"/>
      <c r="AC61" s="688"/>
      <c r="AD61" s="688"/>
      <c r="AE61" s="688"/>
      <c r="AF61" s="688"/>
      <c r="AG61" s="688"/>
    </row>
    <row r="62" spans="1:34" ht="13.8" x14ac:dyDescent="0.25">
      <c r="C62" s="428"/>
      <c r="D62" s="79"/>
      <c r="E62" s="428"/>
      <c r="F62" s="81"/>
      <c r="H62" s="428"/>
      <c r="I62" s="428"/>
      <c r="J62" s="428"/>
      <c r="K62" s="428"/>
      <c r="L62" s="428"/>
      <c r="Y62" s="688"/>
      <c r="Z62" s="688"/>
      <c r="AA62" s="688"/>
      <c r="AB62" s="688"/>
      <c r="AC62" s="688"/>
      <c r="AD62" s="688"/>
      <c r="AE62" s="688"/>
      <c r="AF62" s="688"/>
      <c r="AG62" s="688"/>
    </row>
    <row r="63" spans="1:34" ht="13.8" x14ac:dyDescent="0.25">
      <c r="C63" s="428"/>
      <c r="D63" s="79"/>
      <c r="E63" s="428"/>
      <c r="F63" s="428"/>
      <c r="H63" s="428"/>
      <c r="I63" s="428"/>
      <c r="J63" s="428"/>
      <c r="K63" s="428"/>
      <c r="L63" s="428"/>
    </row>
    <row r="64" spans="1:34" ht="13.8" x14ac:dyDescent="0.25">
      <c r="C64" s="428"/>
      <c r="D64" s="79"/>
      <c r="E64" s="428"/>
      <c r="F64" s="428"/>
      <c r="H64" s="428"/>
      <c r="I64" s="428"/>
      <c r="J64" s="428"/>
      <c r="K64" s="428"/>
      <c r="L64" s="428"/>
    </row>
    <row r="65" spans="3:12" ht="13.8" x14ac:dyDescent="0.25">
      <c r="C65" s="428"/>
      <c r="D65" s="79"/>
      <c r="E65" s="428"/>
      <c r="F65" s="428"/>
      <c r="H65" s="428"/>
      <c r="I65" s="428"/>
      <c r="J65" s="428"/>
      <c r="K65" s="428"/>
      <c r="L65" s="428"/>
    </row>
    <row r="66" spans="3:12" ht="13.8" x14ac:dyDescent="0.25">
      <c r="C66" s="428"/>
      <c r="D66" s="79"/>
      <c r="E66" s="428"/>
      <c r="F66" s="428"/>
      <c r="H66" s="428"/>
      <c r="I66" s="428"/>
      <c r="J66" s="428"/>
      <c r="K66" s="428"/>
      <c r="L66" s="428"/>
    </row>
    <row r="67" spans="3:12" ht="13.8" x14ac:dyDescent="0.25">
      <c r="C67" s="428"/>
      <c r="D67" s="79"/>
      <c r="E67" s="428"/>
      <c r="F67" s="428"/>
      <c r="H67" s="428"/>
      <c r="I67" s="428"/>
      <c r="J67" s="428"/>
      <c r="K67" s="428"/>
      <c r="L67" s="428"/>
    </row>
    <row r="68" spans="3:12" ht="13.8" x14ac:dyDescent="0.25">
      <c r="C68" s="428"/>
      <c r="D68" s="79"/>
      <c r="E68" s="428"/>
      <c r="F68" s="428"/>
      <c r="H68" s="428"/>
      <c r="I68" s="428"/>
      <c r="J68" s="428"/>
      <c r="K68" s="428"/>
      <c r="L68" s="428"/>
    </row>
    <row r="69" spans="3:12" ht="13.8" x14ac:dyDescent="0.25">
      <c r="C69" s="428"/>
      <c r="D69" s="79"/>
      <c r="E69" s="428"/>
      <c r="F69" s="428"/>
      <c r="H69" s="428"/>
      <c r="I69" s="428"/>
      <c r="J69" s="428"/>
      <c r="K69" s="428"/>
      <c r="L69" s="428"/>
    </row>
    <row r="70" spans="3:12" ht="13.8" x14ac:dyDescent="0.25">
      <c r="C70" s="428"/>
      <c r="D70" s="79"/>
      <c r="E70" s="428"/>
      <c r="F70" s="428"/>
      <c r="H70" s="428"/>
      <c r="I70" s="428"/>
      <c r="J70" s="428"/>
      <c r="K70" s="428"/>
      <c r="L70" s="428"/>
    </row>
    <row r="71" spans="3:12" ht="13.8" x14ac:dyDescent="0.25">
      <c r="C71" s="428"/>
      <c r="D71" s="79"/>
      <c r="E71" s="428"/>
      <c r="F71" s="428"/>
      <c r="H71" s="428"/>
      <c r="I71" s="428"/>
      <c r="J71" s="428"/>
      <c r="K71" s="428"/>
      <c r="L71" s="428"/>
    </row>
    <row r="72" spans="3:12" ht="13.8" x14ac:dyDescent="0.25">
      <c r="C72" s="428"/>
      <c r="D72" s="79"/>
      <c r="E72" s="428"/>
      <c r="F72" s="428"/>
      <c r="H72" s="428"/>
      <c r="I72" s="428"/>
      <c r="J72" s="428"/>
      <c r="K72" s="428"/>
      <c r="L72" s="428"/>
    </row>
    <row r="73" spans="3:12" ht="13.8" x14ac:dyDescent="0.25">
      <c r="C73" s="428"/>
      <c r="D73" s="79"/>
      <c r="E73" s="428"/>
      <c r="F73" s="428"/>
      <c r="H73" s="428"/>
      <c r="I73" s="428"/>
      <c r="J73" s="428"/>
      <c r="K73" s="428"/>
      <c r="L73" s="428"/>
    </row>
    <row r="74" spans="3:12" ht="13.8" x14ac:dyDescent="0.25">
      <c r="C74" s="428"/>
      <c r="D74" s="79"/>
      <c r="E74" s="428"/>
      <c r="F74" s="428"/>
      <c r="H74" s="428"/>
      <c r="I74" s="428"/>
      <c r="J74" s="428"/>
      <c r="K74" s="428"/>
      <c r="L74" s="428"/>
    </row>
    <row r="75" spans="3:12" ht="13.8" x14ac:dyDescent="0.25">
      <c r="C75" s="428"/>
      <c r="D75" s="79"/>
      <c r="E75" s="428"/>
      <c r="F75" s="428"/>
      <c r="H75" s="428"/>
      <c r="I75" s="428"/>
      <c r="J75" s="428"/>
      <c r="K75" s="428"/>
      <c r="L75" s="428"/>
    </row>
    <row r="76" spans="3:12" ht="13.8" x14ac:dyDescent="0.25">
      <c r="C76" s="428"/>
      <c r="D76" s="79"/>
      <c r="E76" s="428"/>
      <c r="F76" s="428"/>
      <c r="H76" s="428"/>
      <c r="I76" s="428"/>
      <c r="J76" s="428"/>
      <c r="K76" s="428"/>
      <c r="L76" s="428"/>
    </row>
    <row r="77" spans="3:12" ht="13.8" x14ac:dyDescent="0.25">
      <c r="C77" s="428"/>
      <c r="D77" s="79"/>
      <c r="E77" s="428"/>
      <c r="F77" s="428"/>
      <c r="H77" s="428"/>
      <c r="I77" s="428"/>
      <c r="J77" s="428"/>
      <c r="K77" s="428"/>
      <c r="L77" s="428"/>
    </row>
    <row r="78" spans="3:12" ht="13.8" x14ac:dyDescent="0.25">
      <c r="C78" s="428"/>
      <c r="D78" s="79"/>
      <c r="E78" s="428"/>
      <c r="F78" s="428"/>
      <c r="H78" s="428"/>
      <c r="I78" s="428"/>
      <c r="J78" s="428"/>
      <c r="K78" s="428"/>
      <c r="L78" s="428"/>
    </row>
    <row r="79" spans="3:12" ht="13.8" x14ac:dyDescent="0.25">
      <c r="C79" s="428"/>
      <c r="D79" s="79"/>
      <c r="E79" s="428"/>
      <c r="F79" s="428"/>
      <c r="H79" s="428"/>
      <c r="I79" s="428"/>
      <c r="J79" s="428"/>
      <c r="K79" s="428"/>
      <c r="L79" s="428"/>
    </row>
    <row r="80" spans="3:12" ht="13.8" x14ac:dyDescent="0.25">
      <c r="C80" s="428"/>
      <c r="D80" s="79"/>
      <c r="E80" s="428"/>
      <c r="F80" s="428"/>
      <c r="H80" s="428"/>
      <c r="I80" s="428"/>
      <c r="J80" s="428"/>
      <c r="K80" s="428"/>
      <c r="L80" s="428"/>
    </row>
    <row r="81" spans="3:12" ht="13.8" x14ac:dyDescent="0.25">
      <c r="C81" s="428"/>
      <c r="D81" s="79"/>
      <c r="E81" s="428"/>
      <c r="F81" s="428"/>
      <c r="H81" s="428"/>
      <c r="I81" s="428"/>
      <c r="J81" s="428"/>
      <c r="K81" s="428"/>
      <c r="L81" s="428"/>
    </row>
    <row r="82" spans="3:12" ht="13.8" x14ac:dyDescent="0.25">
      <c r="C82" s="428"/>
      <c r="D82" s="79"/>
      <c r="E82" s="428"/>
      <c r="F82" s="428"/>
      <c r="H82" s="428"/>
      <c r="I82" s="428"/>
      <c r="J82" s="428"/>
      <c r="K82" s="428"/>
      <c r="L82" s="428"/>
    </row>
    <row r="83" spans="3:12" ht="13.8" x14ac:dyDescent="0.25">
      <c r="C83" s="428"/>
      <c r="D83" s="79"/>
      <c r="E83" s="428"/>
      <c r="F83" s="428"/>
      <c r="H83" s="428"/>
      <c r="I83" s="428"/>
      <c r="J83" s="428"/>
      <c r="K83" s="428"/>
      <c r="L83" s="428"/>
    </row>
    <row r="84" spans="3:12" ht="13.8" x14ac:dyDescent="0.25">
      <c r="C84" s="428"/>
      <c r="D84" s="79"/>
      <c r="E84" s="428"/>
      <c r="F84" s="428"/>
      <c r="H84" s="428"/>
      <c r="I84" s="428"/>
      <c r="J84" s="428"/>
      <c r="K84" s="428"/>
      <c r="L84" s="428"/>
    </row>
    <row r="85" spans="3:12" ht="13.8" x14ac:dyDescent="0.25">
      <c r="C85" s="428"/>
      <c r="D85" s="79"/>
      <c r="E85" s="428"/>
      <c r="F85" s="428"/>
      <c r="H85" s="428"/>
      <c r="I85" s="428"/>
      <c r="J85" s="428"/>
      <c r="K85" s="428"/>
      <c r="L85" s="428"/>
    </row>
    <row r="86" spans="3:12" ht="13.8" x14ac:dyDescent="0.25">
      <c r="C86" s="428"/>
      <c r="D86" s="79"/>
      <c r="E86" s="428"/>
      <c r="F86" s="428"/>
      <c r="H86" s="428"/>
      <c r="I86" s="428"/>
      <c r="J86" s="428"/>
      <c r="K86" s="428"/>
      <c r="L86" s="428"/>
    </row>
    <row r="87" spans="3:12" ht="13.8" x14ac:dyDescent="0.25">
      <c r="C87" s="428"/>
      <c r="D87" s="79"/>
      <c r="E87" s="428"/>
      <c r="F87" s="428"/>
      <c r="H87" s="428"/>
      <c r="I87" s="428"/>
      <c r="J87" s="428"/>
      <c r="K87" s="428"/>
      <c r="L87" s="428"/>
    </row>
    <row r="88" spans="3:12" ht="13.8" x14ac:dyDescent="0.25">
      <c r="C88" s="428"/>
      <c r="D88" s="79"/>
      <c r="E88" s="428"/>
      <c r="F88" s="428"/>
      <c r="H88" s="428"/>
      <c r="I88" s="428"/>
      <c r="J88" s="428"/>
      <c r="K88" s="428"/>
      <c r="L88" s="428"/>
    </row>
    <row r="89" spans="3:12" ht="13.8" x14ac:dyDescent="0.25">
      <c r="C89" s="428"/>
      <c r="D89" s="79"/>
      <c r="E89" s="428"/>
      <c r="F89" s="428"/>
      <c r="H89" s="428"/>
      <c r="I89" s="428"/>
      <c r="J89" s="428"/>
      <c r="K89" s="428"/>
      <c r="L89" s="428"/>
    </row>
    <row r="90" spans="3:12" ht="13.8" x14ac:dyDescent="0.25">
      <c r="C90" s="428"/>
      <c r="D90" s="79"/>
      <c r="E90" s="428"/>
      <c r="F90" s="428"/>
      <c r="H90" s="428"/>
      <c r="I90" s="428"/>
      <c r="J90" s="428"/>
      <c r="K90" s="428"/>
      <c r="L90" s="428"/>
    </row>
    <row r="91" spans="3:12" ht="13.8" x14ac:dyDescent="0.25">
      <c r="C91" s="428"/>
      <c r="D91" s="79"/>
      <c r="E91" s="428"/>
      <c r="F91" s="428"/>
      <c r="H91" s="428"/>
      <c r="I91" s="428"/>
      <c r="J91" s="428"/>
      <c r="K91" s="428"/>
      <c r="L91" s="428"/>
    </row>
    <row r="92" spans="3:12" ht="13.8" x14ac:dyDescent="0.25">
      <c r="C92" s="428"/>
      <c r="D92" s="79"/>
      <c r="E92" s="428"/>
      <c r="F92" s="428"/>
      <c r="H92" s="428"/>
      <c r="I92" s="428"/>
      <c r="J92" s="428"/>
      <c r="K92" s="428"/>
      <c r="L92" s="428"/>
    </row>
    <row r="93" spans="3:12" ht="13.8" x14ac:dyDescent="0.25">
      <c r="C93" s="428"/>
      <c r="D93" s="79"/>
      <c r="E93" s="428"/>
      <c r="F93" s="428"/>
      <c r="H93" s="428"/>
      <c r="I93" s="428"/>
      <c r="J93" s="428"/>
      <c r="K93" s="428"/>
      <c r="L93" s="428"/>
    </row>
    <row r="94" spans="3:12" ht="13.8" x14ac:dyDescent="0.25">
      <c r="C94" s="428"/>
    </row>
    <row r="95" spans="3:12" ht="14.4" customHeight="1" x14ac:dyDescent="0.25">
      <c r="C95" s="428"/>
    </row>
    <row r="96" spans="3:12" ht="13.8" x14ac:dyDescent="0.25">
      <c r="C96" s="428"/>
    </row>
    <row r="97" spans="1:12" ht="13.8" x14ac:dyDescent="0.25">
      <c r="C97" s="428"/>
    </row>
    <row r="98" spans="1:12" ht="13.8" x14ac:dyDescent="0.25">
      <c r="B98" s="78"/>
      <c r="C98" s="428"/>
    </row>
    <row r="99" spans="1:12" ht="13.8" x14ac:dyDescent="0.25">
      <c r="A99" s="81"/>
      <c r="C99" s="428"/>
    </row>
    <row r="100" spans="1:12" ht="14.4" customHeight="1" x14ac:dyDescent="0.25">
      <c r="A100" s="81"/>
      <c r="C100" s="428"/>
      <c r="D100" s="79"/>
    </row>
    <row r="101" spans="1:12" ht="14.4" customHeight="1" x14ac:dyDescent="0.25">
      <c r="A101" s="81"/>
      <c r="C101" s="428"/>
    </row>
    <row r="102" spans="1:12" ht="14.25" customHeight="1" x14ac:dyDescent="0.25">
      <c r="A102" s="81"/>
      <c r="C102" s="428"/>
    </row>
    <row r="103" spans="1:12" ht="14.25" customHeight="1" x14ac:dyDescent="0.4">
      <c r="A103" s="81"/>
      <c r="C103" s="428"/>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428"/>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428"/>
      <c r="E141" s="668"/>
      <c r="F141" s="668"/>
      <c r="G141" s="668"/>
      <c r="H141" s="668"/>
      <c r="I141" s="668"/>
      <c r="J141" s="668"/>
      <c r="K141" s="668"/>
      <c r="L141" s="668"/>
      <c r="P141" s="13" t="s">
        <v>138</v>
      </c>
    </row>
    <row r="142" spans="1:18" ht="13.8" x14ac:dyDescent="0.25">
      <c r="A142" s="81"/>
      <c r="C142" s="428"/>
      <c r="H142" s="621"/>
      <c r="I142" s="621"/>
      <c r="J142" s="621"/>
      <c r="K142" s="621"/>
    </row>
    <row r="143" spans="1:18" ht="13.8" x14ac:dyDescent="0.25">
      <c r="A143" s="81"/>
      <c r="C143" s="428"/>
    </row>
    <row r="144" spans="1:18" ht="13.2" customHeight="1" x14ac:dyDescent="0.25">
      <c r="Q144" s="422"/>
    </row>
    <row r="145" spans="1:18" ht="22.2" customHeight="1" x14ac:dyDescent="0.25">
      <c r="B145" s="423"/>
      <c r="C145" s="81"/>
      <c r="D145" s="92"/>
      <c r="E145" s="87"/>
      <c r="F145" s="87"/>
      <c r="G145" s="87"/>
      <c r="H145" s="87"/>
      <c r="I145" s="87"/>
      <c r="J145" s="87"/>
      <c r="K145" s="87"/>
      <c r="L145" s="87"/>
      <c r="M145" s="669"/>
      <c r="N145" s="669"/>
      <c r="O145" s="669"/>
      <c r="P145" s="93"/>
    </row>
    <row r="146" spans="1:18" ht="19.95" customHeight="1" thickBot="1" x14ac:dyDescent="0.3">
      <c r="B146" s="423"/>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428"/>
      <c r="R152" s="428"/>
    </row>
    <row r="153" spans="1:18" ht="14.4" thickTop="1" x14ac:dyDescent="0.25">
      <c r="A153" s="95"/>
      <c r="B153" s="625"/>
      <c r="C153" s="626"/>
      <c r="D153" s="626"/>
      <c r="E153" s="103"/>
      <c r="F153" s="627"/>
      <c r="G153" s="628"/>
      <c r="H153" s="628"/>
      <c r="I153" s="629"/>
      <c r="J153" s="629"/>
      <c r="K153" s="630"/>
      <c r="L153" s="631"/>
      <c r="M153" s="632"/>
      <c r="N153" s="632"/>
      <c r="O153" s="632"/>
      <c r="P153" s="104"/>
      <c r="Q153" s="428"/>
      <c r="R153" s="428"/>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428"/>
    </row>
    <row r="159" spans="1:18" ht="8.4" hidden="1" customHeight="1" thickTop="1" thickBot="1" x14ac:dyDescent="0.3">
      <c r="A159" s="81"/>
      <c r="B159" s="475"/>
      <c r="C159" s="478"/>
    </row>
    <row r="160" spans="1:18" ht="21" customHeight="1" thickTop="1" x14ac:dyDescent="0.25">
      <c r="B160" s="426"/>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424"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425"/>
      <c r="S163" s="425"/>
      <c r="T163" s="425"/>
      <c r="U163" s="425"/>
      <c r="V163" s="425"/>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426"/>
      <c r="C166" s="258"/>
      <c r="D166" s="259"/>
      <c r="E166" s="237"/>
      <c r="F166" s="827"/>
      <c r="G166" s="827"/>
      <c r="H166" s="466"/>
      <c r="I166" s="466"/>
      <c r="L166" s="605" t="s">
        <v>117</v>
      </c>
      <c r="M166" s="606"/>
      <c r="N166" s="606"/>
      <c r="O166" s="607">
        <f>C162-L162+C163</f>
        <v>0</v>
      </c>
      <c r="P166" s="606"/>
      <c r="U166" s="427"/>
      <c r="V166" s="427"/>
      <c r="W166" s="106"/>
    </row>
    <row r="167" spans="2:24" ht="24" customHeight="1" x14ac:dyDescent="0.3">
      <c r="B167" s="426"/>
      <c r="C167" s="258"/>
      <c r="D167" s="259"/>
      <c r="E167" s="237"/>
      <c r="F167" s="260"/>
      <c r="G167" s="260"/>
      <c r="H167" s="260"/>
      <c r="I167" s="260"/>
      <c r="J167" s="261"/>
      <c r="K167" s="261"/>
      <c r="L167" s="262"/>
      <c r="M167" s="263"/>
      <c r="N167" s="263"/>
      <c r="O167" s="264"/>
      <c r="P167" s="263"/>
      <c r="U167" s="427"/>
      <c r="V167" s="427"/>
      <c r="W167" s="106"/>
    </row>
    <row r="168" spans="2:24" ht="12.75" customHeight="1" x14ac:dyDescent="0.3">
      <c r="B168" s="426"/>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426"/>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'חשוון - נובמבר.11'!O170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426"/>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428"/>
      <c r="K175" s="428"/>
      <c r="L175" s="428"/>
    </row>
    <row r="176" spans="2:24" ht="13.8" hidden="1" x14ac:dyDescent="0.25">
      <c r="C176" s="428"/>
      <c r="D176" s="79"/>
      <c r="E176" s="428"/>
      <c r="F176" s="428"/>
      <c r="H176" s="428"/>
      <c r="I176" s="428"/>
      <c r="J176" s="428"/>
      <c r="K176" s="428"/>
      <c r="L176" s="428"/>
    </row>
    <row r="177" spans="3:12" ht="13.8" hidden="1" x14ac:dyDescent="0.25">
      <c r="C177" s="428"/>
      <c r="D177" s="79"/>
      <c r="E177" s="428"/>
      <c r="F177" s="428"/>
      <c r="H177" s="428"/>
      <c r="I177" s="428"/>
      <c r="J177" s="428"/>
      <c r="K177" s="428"/>
      <c r="L177" s="428"/>
    </row>
    <row r="178" spans="3:12" ht="13.8" hidden="1" x14ac:dyDescent="0.25">
      <c r="C178" s="428"/>
      <c r="D178" s="79"/>
      <c r="E178" s="428"/>
      <c r="F178" s="428"/>
      <c r="H178" s="428"/>
      <c r="I178" s="428"/>
      <c r="J178" s="428"/>
      <c r="K178" s="428"/>
      <c r="L178" s="428"/>
    </row>
    <row r="179" spans="3:12" ht="13.8" hidden="1" x14ac:dyDescent="0.25">
      <c r="C179" s="428"/>
      <c r="D179" s="79"/>
      <c r="E179" s="428"/>
      <c r="F179" s="428"/>
      <c r="H179" s="428"/>
      <c r="I179" s="428"/>
      <c r="J179" s="428"/>
      <c r="K179" s="428"/>
      <c r="L179" s="428"/>
    </row>
    <row r="180" spans="3:12" ht="13.8" hidden="1" x14ac:dyDescent="0.25">
      <c r="C180" s="428"/>
      <c r="D180" s="79"/>
      <c r="E180" s="428"/>
      <c r="F180" s="428"/>
      <c r="H180" s="428"/>
      <c r="I180" s="428"/>
      <c r="J180" s="428"/>
      <c r="K180" s="428"/>
      <c r="L180" s="428"/>
    </row>
    <row r="181" spans="3:12" ht="13.8" hidden="1" x14ac:dyDescent="0.25">
      <c r="C181" s="428"/>
      <c r="D181" s="79"/>
      <c r="E181" s="428"/>
      <c r="F181" s="428"/>
      <c r="H181" s="428"/>
      <c r="I181" s="428"/>
      <c r="J181" s="428"/>
      <c r="K181" s="428"/>
      <c r="L181" s="428"/>
    </row>
    <row r="182" spans="3:12" ht="13.8" hidden="1" x14ac:dyDescent="0.25">
      <c r="C182" s="428"/>
      <c r="D182" s="79"/>
      <c r="E182" s="428"/>
      <c r="F182" s="428"/>
      <c r="H182" s="428"/>
      <c r="I182" s="428"/>
      <c r="J182" s="428"/>
      <c r="K182" s="428"/>
      <c r="L182" s="428"/>
    </row>
    <row r="183" spans="3:12" ht="13.8" hidden="1" x14ac:dyDescent="0.25">
      <c r="C183" s="428"/>
      <c r="D183" s="79"/>
      <c r="E183" s="428"/>
      <c r="F183" s="428"/>
      <c r="H183" s="428"/>
      <c r="I183" s="428"/>
      <c r="J183" s="428"/>
      <c r="K183" s="428"/>
      <c r="L183" s="428"/>
    </row>
    <row r="184" spans="3:12" ht="13.8" hidden="1" x14ac:dyDescent="0.25">
      <c r="C184" s="428"/>
      <c r="D184" s="79"/>
      <c r="E184" s="428"/>
      <c r="F184" s="428"/>
      <c r="H184" s="428"/>
      <c r="I184" s="428"/>
      <c r="J184" s="428"/>
      <c r="K184" s="428"/>
      <c r="L184" s="428"/>
    </row>
    <row r="185" spans="3:12" ht="13.8" hidden="1" x14ac:dyDescent="0.25">
      <c r="C185" s="428"/>
      <c r="D185" s="79"/>
      <c r="E185" s="428"/>
      <c r="F185" s="428"/>
      <c r="H185" s="428"/>
      <c r="I185" s="428"/>
      <c r="J185" s="428"/>
      <c r="K185" s="428"/>
      <c r="L185" s="428"/>
    </row>
    <row r="186" spans="3:12" ht="13.8" hidden="1" x14ac:dyDescent="0.25">
      <c r="C186" s="428"/>
      <c r="D186" s="79"/>
      <c r="E186" s="428"/>
      <c r="F186" s="428"/>
      <c r="H186" s="428"/>
      <c r="I186" s="428"/>
      <c r="J186" s="428"/>
      <c r="K186" s="428"/>
      <c r="L186" s="428"/>
    </row>
    <row r="187" spans="3:12" ht="13.8" hidden="1" x14ac:dyDescent="0.25">
      <c r="C187" s="428"/>
      <c r="D187" s="79"/>
      <c r="E187" s="428"/>
      <c r="F187" s="428"/>
      <c r="H187" s="428"/>
      <c r="I187" s="428"/>
      <c r="J187" s="428"/>
      <c r="K187" s="428"/>
      <c r="L187" s="428"/>
    </row>
    <row r="188" spans="3:12" ht="13.8" hidden="1" x14ac:dyDescent="0.25">
      <c r="C188" s="428"/>
      <c r="D188" s="79"/>
      <c r="E188" s="428"/>
      <c r="F188" s="428"/>
      <c r="H188" s="428"/>
      <c r="I188" s="428"/>
      <c r="J188" s="428"/>
      <c r="K188" s="428"/>
      <c r="L188" s="428"/>
    </row>
    <row r="189" spans="3:12" ht="13.8" hidden="1" x14ac:dyDescent="0.25">
      <c r="C189" s="428"/>
      <c r="D189" s="79"/>
      <c r="E189" s="428"/>
      <c r="F189" s="428"/>
      <c r="H189" s="428"/>
      <c r="I189" s="428"/>
      <c r="J189" s="428"/>
      <c r="K189" s="428"/>
      <c r="L189" s="428"/>
    </row>
    <row r="190" spans="3:12" ht="13.8" hidden="1" x14ac:dyDescent="0.25">
      <c r="C190" s="428"/>
      <c r="D190" s="79"/>
      <c r="E190" s="428"/>
      <c r="F190" s="428"/>
      <c r="H190" s="428"/>
      <c r="I190" s="428"/>
      <c r="J190" s="428"/>
      <c r="K190" s="428"/>
      <c r="L190" s="428"/>
    </row>
    <row r="191" spans="3:12" ht="13.8" hidden="1" x14ac:dyDescent="0.25">
      <c r="C191" s="428"/>
      <c r="D191" s="79"/>
      <c r="E191" s="428"/>
      <c r="F191" s="428"/>
      <c r="H191" s="428"/>
      <c r="I191" s="428"/>
      <c r="J191" s="428"/>
      <c r="K191" s="428"/>
      <c r="L191" s="428"/>
    </row>
    <row r="192" spans="3:12" ht="13.8" hidden="1" x14ac:dyDescent="0.25">
      <c r="C192" s="428"/>
      <c r="D192" s="79"/>
      <c r="E192" s="428"/>
      <c r="F192" s="428"/>
      <c r="H192" s="428"/>
      <c r="I192" s="428"/>
      <c r="J192" s="428"/>
      <c r="K192" s="428"/>
      <c r="L192" s="428"/>
    </row>
    <row r="193" spans="3:12" ht="13.8" hidden="1" x14ac:dyDescent="0.25">
      <c r="C193" s="428"/>
      <c r="D193" s="79"/>
      <c r="E193" s="428"/>
      <c r="F193" s="428"/>
      <c r="H193" s="428"/>
      <c r="I193" s="428"/>
      <c r="J193" s="428"/>
      <c r="K193" s="428"/>
      <c r="L193" s="428"/>
    </row>
    <row r="194" spans="3:12" ht="13.8" hidden="1" x14ac:dyDescent="0.25">
      <c r="C194" s="428"/>
      <c r="D194" s="79"/>
      <c r="E194" s="428"/>
      <c r="F194" s="428"/>
      <c r="H194" s="428"/>
      <c r="I194" s="428"/>
      <c r="J194" s="428"/>
      <c r="K194" s="428"/>
      <c r="L194" s="428"/>
    </row>
    <row r="195" spans="3:12" ht="13.8" hidden="1" x14ac:dyDescent="0.25">
      <c r="C195" s="428"/>
      <c r="D195" s="79"/>
      <c r="E195" s="428"/>
      <c r="F195" s="428"/>
      <c r="H195" s="428"/>
      <c r="I195" s="428"/>
      <c r="J195" s="428"/>
      <c r="K195" s="428"/>
      <c r="L195" s="428"/>
    </row>
    <row r="196" spans="3:12" ht="13.8" hidden="1" x14ac:dyDescent="0.25">
      <c r="C196" s="428"/>
      <c r="D196" s="79"/>
      <c r="E196" s="428"/>
      <c r="F196" s="428"/>
      <c r="H196" s="428"/>
      <c r="I196" s="428"/>
      <c r="J196" s="428"/>
      <c r="K196" s="428"/>
      <c r="L196" s="428"/>
    </row>
    <row r="197" spans="3:12" ht="13.8" hidden="1" x14ac:dyDescent="0.25">
      <c r="C197" s="428"/>
      <c r="D197" s="79"/>
      <c r="E197" s="428"/>
      <c r="F197" s="428"/>
      <c r="H197" s="428"/>
      <c r="I197" s="428"/>
      <c r="J197" s="428"/>
      <c r="K197" s="428"/>
      <c r="L197" s="428"/>
    </row>
    <row r="198" spans="3:12" ht="13.8" hidden="1" x14ac:dyDescent="0.25">
      <c r="C198" s="428"/>
      <c r="D198" s="79"/>
      <c r="E198" s="428"/>
      <c r="F198" s="428"/>
      <c r="H198" s="428"/>
      <c r="I198" s="428"/>
      <c r="J198" s="428"/>
      <c r="K198" s="428"/>
      <c r="L198" s="428"/>
    </row>
    <row r="199" spans="3:12" ht="13.8" hidden="1" x14ac:dyDescent="0.25">
      <c r="C199" s="428"/>
      <c r="D199" s="79"/>
      <c r="E199" s="428"/>
      <c r="F199" s="428"/>
      <c r="H199" s="428"/>
      <c r="I199" s="428"/>
      <c r="J199" s="428"/>
      <c r="K199" s="428"/>
      <c r="L199" s="428"/>
    </row>
    <row r="200" spans="3:12" ht="13.8" hidden="1" x14ac:dyDescent="0.25">
      <c r="C200" s="428"/>
      <c r="D200" s="79"/>
      <c r="E200" s="428"/>
      <c r="F200" s="428"/>
      <c r="H200" s="428"/>
      <c r="I200" s="428"/>
      <c r="J200" s="428"/>
      <c r="K200" s="428"/>
      <c r="L200" s="428"/>
    </row>
    <row r="201" spans="3:12" ht="13.8" hidden="1" x14ac:dyDescent="0.25">
      <c r="C201" s="428"/>
      <c r="D201" s="79"/>
      <c r="E201" s="428"/>
      <c r="F201" s="428"/>
      <c r="H201" s="428"/>
      <c r="I201" s="428"/>
      <c r="J201" s="428"/>
      <c r="K201" s="428"/>
      <c r="L201" s="428"/>
    </row>
    <row r="202" spans="3:12" ht="13.8" hidden="1" x14ac:dyDescent="0.25">
      <c r="C202" s="428"/>
      <c r="D202" s="79"/>
      <c r="E202" s="428"/>
      <c r="F202" s="428"/>
      <c r="H202" s="428"/>
      <c r="I202" s="428"/>
      <c r="J202" s="428"/>
      <c r="K202" s="428"/>
      <c r="L202" s="428"/>
    </row>
    <row r="203" spans="3:12" ht="13.8" hidden="1" x14ac:dyDescent="0.25">
      <c r="C203" s="428"/>
      <c r="D203" s="79"/>
      <c r="E203" s="428"/>
      <c r="F203" s="428"/>
      <c r="H203" s="428"/>
      <c r="I203" s="428"/>
      <c r="J203" s="428"/>
      <c r="K203" s="428"/>
      <c r="L203" s="428"/>
    </row>
    <row r="204" spans="3:12" ht="13.8" hidden="1" x14ac:dyDescent="0.25">
      <c r="C204" s="428"/>
      <c r="D204" s="79"/>
      <c r="E204" s="428"/>
      <c r="F204" s="428"/>
      <c r="H204" s="428"/>
      <c r="I204" s="428"/>
      <c r="J204" s="428"/>
      <c r="K204" s="428"/>
      <c r="L204" s="428"/>
    </row>
    <row r="205" spans="3:12" ht="13.8" hidden="1" x14ac:dyDescent="0.25">
      <c r="C205" s="428"/>
      <c r="D205" s="79"/>
      <c r="E205" s="428"/>
      <c r="F205" s="428"/>
      <c r="H205" s="428"/>
      <c r="I205" s="428"/>
      <c r="J205" s="428"/>
      <c r="K205" s="428"/>
      <c r="L205" s="428"/>
    </row>
    <row r="206" spans="3:12" ht="13.8" hidden="1" x14ac:dyDescent="0.25">
      <c r="C206" s="428"/>
      <c r="D206" s="79"/>
      <c r="E206" s="428"/>
      <c r="F206" s="428"/>
      <c r="H206" s="428"/>
      <c r="I206" s="428"/>
      <c r="J206" s="428"/>
      <c r="K206" s="428"/>
      <c r="L206" s="428"/>
    </row>
    <row r="207" spans="3:12" ht="13.8" hidden="1" x14ac:dyDescent="0.25">
      <c r="C207" s="428"/>
      <c r="D207" s="79"/>
      <c r="E207" s="428"/>
      <c r="F207" s="428"/>
      <c r="H207" s="428"/>
      <c r="I207" s="428"/>
      <c r="J207" s="428"/>
      <c r="K207" s="428"/>
      <c r="L207" s="428"/>
    </row>
    <row r="208" spans="3:12" ht="13.8" hidden="1" x14ac:dyDescent="0.25">
      <c r="C208" s="428"/>
      <c r="D208" s="79"/>
      <c r="E208" s="428"/>
      <c r="F208" s="428"/>
      <c r="H208" s="428"/>
      <c r="I208" s="428"/>
      <c r="J208" s="428"/>
      <c r="K208" s="428"/>
      <c r="L208" s="428"/>
    </row>
    <row r="209" spans="3:14" ht="13.8" hidden="1" x14ac:dyDescent="0.25">
      <c r="C209" s="428"/>
      <c r="D209" s="79"/>
      <c r="E209" s="428"/>
      <c r="F209" s="428"/>
      <c r="H209" s="428"/>
      <c r="I209" s="428"/>
      <c r="J209" s="428"/>
      <c r="K209" s="428"/>
      <c r="L209" s="428"/>
      <c r="M209" s="428"/>
      <c r="N209" s="428"/>
    </row>
    <row r="210" spans="3:14" ht="13.8" hidden="1" x14ac:dyDescent="0.25">
      <c r="C210" s="428"/>
      <c r="D210" s="79"/>
      <c r="E210" s="428"/>
      <c r="F210" s="428"/>
      <c r="H210" s="428"/>
      <c r="I210" s="428"/>
      <c r="J210" s="428"/>
      <c r="K210" s="428"/>
      <c r="L210" s="428"/>
      <c r="M210" s="428"/>
      <c r="N210" s="428"/>
    </row>
    <row r="211" spans="3:14" ht="13.8" hidden="1" x14ac:dyDescent="0.25">
      <c r="C211" s="428"/>
      <c r="D211" s="79"/>
      <c r="E211" s="428"/>
      <c r="F211" s="428"/>
      <c r="H211" s="428"/>
      <c r="I211" s="428"/>
      <c r="J211" s="428"/>
      <c r="K211" s="428"/>
      <c r="L211" s="428"/>
      <c r="M211" s="428"/>
      <c r="N211" s="428"/>
    </row>
    <row r="212" spans="3:14" ht="13.8" hidden="1" x14ac:dyDescent="0.25">
      <c r="C212" s="428"/>
      <c r="D212" s="79"/>
      <c r="E212" s="428"/>
      <c r="F212" s="428"/>
      <c r="H212" s="428"/>
      <c r="I212" s="428"/>
      <c r="J212" s="428"/>
      <c r="K212" s="428"/>
      <c r="L212" s="428"/>
      <c r="M212" s="428"/>
      <c r="N212" s="428"/>
    </row>
    <row r="213" spans="3:14" ht="13.8" hidden="1" x14ac:dyDescent="0.25">
      <c r="C213" s="428"/>
      <c r="D213" s="79"/>
      <c r="E213" s="428"/>
      <c r="F213" s="428"/>
      <c r="H213" s="428"/>
      <c r="I213" s="428"/>
      <c r="J213" s="428"/>
      <c r="K213" s="428"/>
      <c r="L213" s="428"/>
      <c r="M213" s="428"/>
      <c r="N213" s="428"/>
    </row>
    <row r="214" spans="3:14" ht="13.8" hidden="1" x14ac:dyDescent="0.25">
      <c r="C214" s="428"/>
      <c r="D214" s="79"/>
      <c r="E214" s="428"/>
      <c r="F214" s="428"/>
      <c r="H214" s="428"/>
      <c r="I214" s="428"/>
      <c r="J214" s="428"/>
      <c r="K214" s="428"/>
      <c r="L214" s="428"/>
      <c r="M214" s="428"/>
      <c r="N214" s="428"/>
    </row>
    <row r="215" spans="3:14" ht="13.8" hidden="1" x14ac:dyDescent="0.25">
      <c r="C215" s="428"/>
      <c r="D215" s="79"/>
      <c r="E215" s="428"/>
      <c r="F215" s="428"/>
      <c r="H215" s="428"/>
      <c r="I215" s="428"/>
      <c r="J215" s="428"/>
      <c r="K215" s="428"/>
      <c r="L215" s="428"/>
      <c r="M215" s="428"/>
      <c r="N215" s="428"/>
    </row>
    <row r="216" spans="3:14" ht="13.8" hidden="1" x14ac:dyDescent="0.25">
      <c r="C216" s="428"/>
      <c r="D216" s="79"/>
      <c r="E216" s="428"/>
      <c r="F216" s="428"/>
      <c r="H216" s="428"/>
      <c r="I216" s="428"/>
      <c r="J216" s="428"/>
      <c r="K216" s="428"/>
      <c r="L216" s="428"/>
      <c r="M216" s="428"/>
      <c r="N216" s="428"/>
    </row>
    <row r="217" spans="3:14" ht="13.8" hidden="1" x14ac:dyDescent="0.25">
      <c r="C217" s="428"/>
      <c r="D217" s="79"/>
      <c r="E217" s="428"/>
      <c r="F217" s="428"/>
      <c r="H217" s="428"/>
      <c r="I217" s="428"/>
      <c r="J217" s="428"/>
      <c r="K217" s="428"/>
      <c r="L217" s="428"/>
      <c r="M217" s="428"/>
      <c r="N217" s="428"/>
    </row>
    <row r="218" spans="3:14" ht="13.8" hidden="1" x14ac:dyDescent="0.25">
      <c r="C218" s="428"/>
      <c r="D218" s="79"/>
      <c r="E218" s="428"/>
      <c r="F218" s="428"/>
      <c r="H218" s="428"/>
      <c r="I218" s="428"/>
      <c r="J218" s="428"/>
      <c r="K218" s="428"/>
      <c r="L218" s="428"/>
      <c r="M218" s="428"/>
      <c r="N218" s="428"/>
    </row>
    <row r="219" spans="3:14" ht="13.8" hidden="1" x14ac:dyDescent="0.25">
      <c r="C219" s="428"/>
      <c r="D219" s="79"/>
      <c r="E219" s="428"/>
      <c r="F219" s="428"/>
      <c r="H219" s="428"/>
      <c r="I219" s="428"/>
      <c r="J219" s="428"/>
      <c r="K219" s="428"/>
      <c r="L219" s="428"/>
      <c r="M219" s="428"/>
      <c r="N219" s="428"/>
    </row>
    <row r="220" spans="3:14" ht="13.8" hidden="1" x14ac:dyDescent="0.25">
      <c r="C220" s="428"/>
      <c r="D220" s="79"/>
      <c r="E220" s="428"/>
      <c r="F220" s="428"/>
      <c r="H220" s="428"/>
      <c r="I220" s="428"/>
      <c r="J220" s="428"/>
      <c r="K220" s="428"/>
      <c r="L220" s="428"/>
      <c r="M220" s="428"/>
      <c r="N220" s="428"/>
    </row>
    <row r="221" spans="3:14" ht="13.8" hidden="1" x14ac:dyDescent="0.25">
      <c r="C221" s="428"/>
      <c r="D221" s="79"/>
      <c r="E221" s="428"/>
      <c r="F221" s="428"/>
      <c r="H221" s="428"/>
      <c r="I221" s="428"/>
      <c r="J221" s="428"/>
      <c r="K221" s="428"/>
      <c r="L221" s="428"/>
      <c r="M221" s="428"/>
      <c r="N221" s="428"/>
    </row>
    <row r="222" spans="3:14" ht="13.8" hidden="1" x14ac:dyDescent="0.25">
      <c r="C222" s="428"/>
      <c r="D222" s="79"/>
      <c r="E222" s="428"/>
      <c r="F222" s="428"/>
      <c r="H222" s="428"/>
      <c r="I222" s="428"/>
      <c r="J222" s="428"/>
      <c r="K222" s="428"/>
      <c r="L222" s="428"/>
      <c r="M222" s="428"/>
      <c r="N222" s="428"/>
    </row>
    <row r="223" spans="3:14" ht="13.8" hidden="1" x14ac:dyDescent="0.25">
      <c r="C223" s="428"/>
      <c r="D223" s="79"/>
      <c r="E223" s="428"/>
      <c r="F223" s="428"/>
      <c r="H223" s="428"/>
      <c r="I223" s="428"/>
      <c r="J223" s="428"/>
      <c r="K223" s="428"/>
      <c r="L223" s="428"/>
      <c r="M223" s="428"/>
      <c r="N223" s="428"/>
    </row>
    <row r="224" spans="3:14" ht="13.8" hidden="1" x14ac:dyDescent="0.25">
      <c r="C224" s="428"/>
      <c r="D224" s="79"/>
      <c r="E224" s="428"/>
      <c r="F224" s="428"/>
      <c r="H224" s="428"/>
      <c r="I224" s="428"/>
      <c r="J224" s="428"/>
      <c r="K224" s="428"/>
      <c r="L224" s="428"/>
      <c r="M224" s="428"/>
      <c r="N224" s="428"/>
    </row>
    <row r="225" spans="3:14" ht="13.8" hidden="1" x14ac:dyDescent="0.25">
      <c r="C225" s="428"/>
      <c r="D225" s="79"/>
      <c r="E225" s="428"/>
      <c r="F225" s="428"/>
      <c r="H225" s="428"/>
      <c r="I225" s="428"/>
      <c r="J225" s="428"/>
      <c r="K225" s="428"/>
      <c r="L225" s="428"/>
      <c r="M225" s="428"/>
      <c r="N225" s="428"/>
    </row>
    <row r="226" spans="3:14" ht="13.8" hidden="1" x14ac:dyDescent="0.25">
      <c r="C226" s="428"/>
      <c r="D226" s="79"/>
      <c r="E226" s="428"/>
      <c r="F226" s="428"/>
      <c r="H226" s="428"/>
      <c r="I226" s="428"/>
      <c r="J226" s="428"/>
      <c r="K226" s="428"/>
      <c r="L226" s="428"/>
      <c r="M226" s="428"/>
      <c r="N226" s="428"/>
    </row>
    <row r="227" spans="3:14" ht="13.8" hidden="1" x14ac:dyDescent="0.25">
      <c r="C227" s="428"/>
      <c r="D227" s="79"/>
      <c r="E227" s="428"/>
      <c r="F227" s="428"/>
      <c r="H227" s="428"/>
      <c r="I227" s="428"/>
      <c r="J227" s="428"/>
      <c r="K227" s="428"/>
      <c r="L227" s="428"/>
      <c r="M227" s="428"/>
      <c r="N227" s="428"/>
    </row>
    <row r="228" spans="3:14" ht="13.8" hidden="1" x14ac:dyDescent="0.25">
      <c r="C228" s="428"/>
      <c r="D228" s="79"/>
      <c r="E228" s="428"/>
      <c r="F228" s="428"/>
      <c r="H228" s="428"/>
      <c r="I228" s="428"/>
      <c r="J228" s="428"/>
      <c r="K228" s="428"/>
      <c r="L228" s="428"/>
      <c r="M228" s="428"/>
      <c r="N228" s="428"/>
    </row>
    <row r="229" spans="3:14" ht="13.8" hidden="1" x14ac:dyDescent="0.25">
      <c r="C229" s="428"/>
      <c r="D229" s="79"/>
      <c r="E229" s="428"/>
      <c r="F229" s="428"/>
      <c r="H229" s="428"/>
      <c r="I229" s="428"/>
      <c r="J229" s="428"/>
      <c r="K229" s="428"/>
      <c r="L229" s="428"/>
      <c r="M229" s="428"/>
      <c r="N229" s="428"/>
    </row>
    <row r="230" spans="3:14" ht="13.8" hidden="1" x14ac:dyDescent="0.25">
      <c r="C230" s="428"/>
      <c r="D230" s="79"/>
      <c r="E230" s="428"/>
      <c r="F230" s="428"/>
      <c r="H230" s="428"/>
      <c r="I230" s="428"/>
      <c r="J230" s="428"/>
      <c r="K230" s="428"/>
      <c r="L230" s="428"/>
      <c r="M230" s="428"/>
      <c r="N230" s="428"/>
    </row>
    <row r="231" spans="3:14" ht="13.8" hidden="1" x14ac:dyDescent="0.25">
      <c r="C231" s="428"/>
      <c r="D231" s="79"/>
      <c r="E231" s="428"/>
      <c r="F231" s="428"/>
      <c r="H231" s="428"/>
      <c r="I231" s="428"/>
      <c r="J231" s="428"/>
      <c r="K231" s="428"/>
      <c r="L231" s="428"/>
      <c r="M231" s="428"/>
      <c r="N231" s="428"/>
    </row>
    <row r="232" spans="3:14" ht="13.8" hidden="1" x14ac:dyDescent="0.25">
      <c r="C232" s="428"/>
      <c r="D232" s="79"/>
      <c r="E232" s="428"/>
      <c r="F232" s="428"/>
      <c r="H232" s="428"/>
      <c r="I232" s="428"/>
      <c r="J232" s="428"/>
      <c r="K232" s="428"/>
      <c r="L232" s="428"/>
      <c r="M232" s="428"/>
      <c r="N232" s="428"/>
    </row>
    <row r="233" spans="3:14" ht="13.8" hidden="1" x14ac:dyDescent="0.25">
      <c r="C233" s="428"/>
      <c r="D233" s="79"/>
      <c r="E233" s="428"/>
      <c r="F233" s="428"/>
      <c r="H233" s="428"/>
      <c r="I233" s="428"/>
      <c r="J233" s="428"/>
      <c r="K233" s="428"/>
      <c r="L233" s="428"/>
      <c r="M233" s="428"/>
      <c r="N233" s="428"/>
    </row>
    <row r="234" spans="3:14" ht="13.8" hidden="1" x14ac:dyDescent="0.25">
      <c r="C234" s="428"/>
      <c r="D234" s="79"/>
      <c r="E234" s="428"/>
      <c r="F234" s="428"/>
      <c r="H234" s="428"/>
      <c r="I234" s="428"/>
      <c r="J234" s="428"/>
      <c r="K234" s="428"/>
      <c r="L234" s="428"/>
      <c r="M234" s="428"/>
      <c r="N234" s="428"/>
    </row>
    <row r="235" spans="3:14" ht="13.8" hidden="1" x14ac:dyDescent="0.25">
      <c r="C235" s="428"/>
      <c r="D235" s="79"/>
      <c r="E235" s="428"/>
      <c r="F235" s="428"/>
      <c r="H235" s="428"/>
      <c r="I235" s="428"/>
      <c r="J235" s="428"/>
      <c r="K235" s="428"/>
      <c r="L235" s="428"/>
      <c r="M235" s="428"/>
      <c r="N235" s="428"/>
    </row>
    <row r="236" spans="3:14" ht="13.8" hidden="1" x14ac:dyDescent="0.25">
      <c r="C236" s="428"/>
      <c r="D236" s="79"/>
      <c r="E236" s="428"/>
      <c r="F236" s="428"/>
      <c r="H236" s="428"/>
      <c r="I236" s="428"/>
      <c r="J236" s="428"/>
      <c r="K236" s="428"/>
      <c r="L236" s="428"/>
      <c r="M236" s="428"/>
      <c r="N236" s="428"/>
    </row>
    <row r="237" spans="3:14" ht="13.8" hidden="1" x14ac:dyDescent="0.25">
      <c r="C237" s="428"/>
      <c r="D237" s="79"/>
      <c r="E237" s="428"/>
      <c r="F237" s="428"/>
      <c r="H237" s="428"/>
      <c r="I237" s="428"/>
      <c r="J237" s="428"/>
      <c r="K237" s="428"/>
      <c r="L237" s="428"/>
      <c r="M237" s="428"/>
      <c r="N237" s="428"/>
    </row>
    <row r="238" spans="3:14" ht="13.8" hidden="1" x14ac:dyDescent="0.25">
      <c r="C238" s="428"/>
      <c r="D238" s="79"/>
      <c r="E238" s="428"/>
      <c r="F238" s="428"/>
      <c r="H238" s="428"/>
      <c r="I238" s="428"/>
      <c r="J238" s="428"/>
      <c r="K238" s="428"/>
      <c r="L238" s="428"/>
      <c r="M238" s="428"/>
      <c r="N238" s="428"/>
    </row>
    <row r="239" spans="3:14" ht="13.8" hidden="1" x14ac:dyDescent="0.25">
      <c r="C239" s="428"/>
      <c r="D239" s="79"/>
      <c r="E239" s="428"/>
      <c r="F239" s="428"/>
      <c r="H239" s="428"/>
      <c r="I239" s="428"/>
      <c r="J239" s="428"/>
      <c r="K239" s="428"/>
      <c r="L239" s="428"/>
      <c r="M239" s="428"/>
      <c r="N239" s="428"/>
    </row>
    <row r="240" spans="3:14" ht="13.8" hidden="1" x14ac:dyDescent="0.25">
      <c r="C240" s="428"/>
      <c r="D240" s="79"/>
      <c r="E240" s="428"/>
      <c r="F240" s="428"/>
      <c r="H240" s="428"/>
      <c r="I240" s="428"/>
      <c r="J240" s="428"/>
      <c r="K240" s="428"/>
      <c r="L240" s="428"/>
      <c r="M240" s="428"/>
      <c r="N240" s="428"/>
    </row>
    <row r="241" spans="3:14" ht="13.8" hidden="1" x14ac:dyDescent="0.25">
      <c r="C241" s="428"/>
      <c r="D241" s="79"/>
      <c r="E241" s="428"/>
      <c r="F241" s="428"/>
      <c r="H241" s="428"/>
      <c r="I241" s="428"/>
      <c r="J241" s="428"/>
      <c r="K241" s="428"/>
      <c r="L241" s="428"/>
      <c r="M241" s="428"/>
      <c r="N241" s="428"/>
    </row>
    <row r="242" spans="3:14" ht="13.8" hidden="1" x14ac:dyDescent="0.25">
      <c r="C242" s="428"/>
      <c r="D242" s="79"/>
      <c r="E242" s="428"/>
      <c r="F242" s="428"/>
      <c r="H242" s="428"/>
      <c r="I242" s="428"/>
      <c r="J242" s="428"/>
      <c r="K242" s="428"/>
      <c r="L242" s="428"/>
      <c r="M242" s="428"/>
      <c r="N242" s="428"/>
    </row>
    <row r="243" spans="3:14" ht="13.8" hidden="1" x14ac:dyDescent="0.25">
      <c r="C243" s="428"/>
      <c r="D243" s="79"/>
      <c r="E243" s="428"/>
      <c r="F243" s="428"/>
      <c r="H243" s="428"/>
      <c r="I243" s="428"/>
      <c r="J243" s="428"/>
      <c r="K243" s="428"/>
      <c r="L243" s="428"/>
      <c r="M243" s="428"/>
      <c r="N243" s="428"/>
    </row>
    <row r="244" spans="3:14" ht="13.8" hidden="1" x14ac:dyDescent="0.25">
      <c r="C244" s="428"/>
      <c r="D244" s="79"/>
      <c r="E244" s="428"/>
      <c r="F244" s="428"/>
      <c r="H244" s="428"/>
      <c r="I244" s="428"/>
      <c r="J244" s="428"/>
      <c r="K244" s="428"/>
      <c r="L244" s="428"/>
      <c r="M244" s="428"/>
      <c r="N244" s="428"/>
    </row>
    <row r="245" spans="3:14" ht="13.8" hidden="1" x14ac:dyDescent="0.25">
      <c r="C245" s="428"/>
      <c r="D245" s="79"/>
      <c r="E245" s="428"/>
      <c r="F245" s="428"/>
      <c r="H245" s="428"/>
      <c r="I245" s="428"/>
      <c r="J245" s="428"/>
      <c r="K245" s="428"/>
      <c r="L245" s="428"/>
      <c r="M245" s="428"/>
      <c r="N245" s="428"/>
    </row>
    <row r="246" spans="3:14" ht="13.8" hidden="1" x14ac:dyDescent="0.25">
      <c r="C246" s="428"/>
      <c r="D246" s="79"/>
      <c r="E246" s="428"/>
      <c r="F246" s="428"/>
      <c r="H246" s="428"/>
      <c r="I246" s="428"/>
      <c r="J246" s="428"/>
      <c r="K246" s="428"/>
      <c r="L246" s="428"/>
      <c r="M246" s="428"/>
      <c r="N246" s="428"/>
    </row>
    <row r="247" spans="3:14" ht="13.8" hidden="1" x14ac:dyDescent="0.25">
      <c r="C247" s="428"/>
      <c r="D247" s="79"/>
      <c r="E247" s="428"/>
      <c r="F247" s="428"/>
      <c r="H247" s="428"/>
      <c r="I247" s="428"/>
      <c r="J247" s="428"/>
      <c r="K247" s="428"/>
      <c r="L247" s="428"/>
      <c r="M247" s="428"/>
      <c r="N247" s="428"/>
    </row>
    <row r="248" spans="3:14" ht="13.8" hidden="1" x14ac:dyDescent="0.25">
      <c r="C248" s="428"/>
      <c r="D248" s="79"/>
      <c r="E248" s="428"/>
      <c r="F248" s="428"/>
      <c r="H248" s="428"/>
      <c r="I248" s="428"/>
      <c r="J248" s="428"/>
      <c r="K248" s="428"/>
      <c r="L248" s="428"/>
      <c r="M248" s="428"/>
      <c r="N248" s="428"/>
    </row>
    <row r="249" spans="3:14" ht="13.8" hidden="1" x14ac:dyDescent="0.25">
      <c r="C249" s="428"/>
      <c r="D249" s="79"/>
      <c r="E249" s="428"/>
      <c r="F249" s="428"/>
      <c r="H249" s="428"/>
      <c r="I249" s="428"/>
      <c r="J249" s="428"/>
      <c r="K249" s="428"/>
      <c r="L249" s="428"/>
      <c r="M249" s="428"/>
      <c r="N249" s="428"/>
    </row>
    <row r="250" spans="3:14" ht="13.8" hidden="1" x14ac:dyDescent="0.25">
      <c r="C250" s="428"/>
      <c r="D250" s="79"/>
      <c r="E250" s="428"/>
      <c r="F250" s="428"/>
      <c r="H250" s="428"/>
      <c r="I250" s="428"/>
      <c r="J250" s="428"/>
      <c r="K250" s="428"/>
      <c r="L250" s="428"/>
      <c r="M250" s="428"/>
      <c r="N250" s="428"/>
    </row>
    <row r="251" spans="3:14" ht="13.8" hidden="1" x14ac:dyDescent="0.25">
      <c r="C251" s="428"/>
      <c r="D251" s="79"/>
      <c r="E251" s="428"/>
      <c r="F251" s="428"/>
      <c r="H251" s="428"/>
      <c r="I251" s="428"/>
      <c r="J251" s="428"/>
      <c r="K251" s="428"/>
      <c r="L251" s="428"/>
      <c r="M251" s="428"/>
      <c r="N251" s="428"/>
    </row>
    <row r="252" spans="3:14" ht="13.8" hidden="1" x14ac:dyDescent="0.25">
      <c r="C252" s="428"/>
      <c r="D252" s="79"/>
      <c r="E252" s="428"/>
      <c r="F252" s="428"/>
      <c r="H252" s="428"/>
      <c r="I252" s="428"/>
      <c r="J252" s="428"/>
      <c r="K252" s="428"/>
      <c r="L252" s="428"/>
      <c r="M252" s="428"/>
      <c r="N252" s="428"/>
    </row>
    <row r="253" spans="3:14" ht="13.8" hidden="1" x14ac:dyDescent="0.25">
      <c r="C253" s="428"/>
      <c r="D253" s="79"/>
      <c r="E253" s="428"/>
      <c r="F253" s="428"/>
      <c r="H253" s="428"/>
      <c r="I253" s="428"/>
      <c r="J253" s="428"/>
      <c r="K253" s="428"/>
      <c r="L253" s="428"/>
      <c r="M253" s="428"/>
      <c r="N253" s="428"/>
    </row>
    <row r="254" spans="3:14" ht="13.8" hidden="1" x14ac:dyDescent="0.25">
      <c r="C254" s="428"/>
      <c r="D254" s="79"/>
      <c r="E254" s="428"/>
      <c r="F254" s="428"/>
      <c r="H254" s="428"/>
      <c r="I254" s="428"/>
      <c r="J254" s="428"/>
      <c r="K254" s="428"/>
      <c r="L254" s="428"/>
      <c r="M254" s="428"/>
      <c r="N254" s="428"/>
    </row>
    <row r="255" spans="3:14" ht="13.8" hidden="1" x14ac:dyDescent="0.25">
      <c r="C255" s="428"/>
      <c r="D255" s="79"/>
      <c r="E255" s="428"/>
      <c r="F255" s="428"/>
      <c r="H255" s="428"/>
      <c r="I255" s="428"/>
      <c r="J255" s="428"/>
      <c r="K255" s="428"/>
      <c r="L255" s="428"/>
      <c r="M255" s="428"/>
      <c r="N255" s="428"/>
    </row>
    <row r="256" spans="3:14" ht="13.8" hidden="1" x14ac:dyDescent="0.25">
      <c r="C256" s="428"/>
      <c r="D256" s="79"/>
      <c r="E256" s="428"/>
      <c r="F256" s="428"/>
      <c r="H256" s="428"/>
      <c r="I256" s="428"/>
      <c r="J256" s="428"/>
      <c r="K256" s="428"/>
      <c r="L256" s="428"/>
      <c r="M256" s="428"/>
      <c r="N256" s="428"/>
    </row>
    <row r="257" spans="3:14" ht="13.8" hidden="1" x14ac:dyDescent="0.25">
      <c r="C257" s="428"/>
      <c r="D257" s="79"/>
      <c r="E257" s="428"/>
      <c r="F257" s="428"/>
      <c r="H257" s="428"/>
      <c r="I257" s="428"/>
      <c r="J257" s="428"/>
      <c r="K257" s="428"/>
      <c r="L257" s="428"/>
      <c r="M257" s="428"/>
      <c r="N257" s="428"/>
    </row>
    <row r="258" spans="3:14" ht="13.8" hidden="1" x14ac:dyDescent="0.25">
      <c r="C258" s="428"/>
      <c r="D258" s="79"/>
      <c r="E258" s="428"/>
      <c r="F258" s="428"/>
      <c r="H258" s="428"/>
      <c r="I258" s="428"/>
      <c r="J258" s="428"/>
      <c r="K258" s="428"/>
      <c r="L258" s="428"/>
      <c r="M258" s="428"/>
      <c r="N258" s="428"/>
    </row>
    <row r="259" spans="3:14" ht="13.8" hidden="1" x14ac:dyDescent="0.25">
      <c r="C259" s="428"/>
      <c r="D259" s="79"/>
      <c r="E259" s="428"/>
      <c r="F259" s="428"/>
      <c r="H259" s="428"/>
      <c r="I259" s="428"/>
      <c r="J259" s="428"/>
      <c r="K259" s="428"/>
      <c r="L259" s="428"/>
      <c r="M259" s="428"/>
      <c r="N259" s="428"/>
    </row>
    <row r="260" spans="3:14" ht="13.8" hidden="1" x14ac:dyDescent="0.25">
      <c r="C260" s="428"/>
      <c r="D260" s="79"/>
      <c r="E260" s="428"/>
      <c r="F260" s="428"/>
      <c r="H260" s="428"/>
      <c r="I260" s="428"/>
      <c r="J260" s="428"/>
      <c r="K260" s="428"/>
      <c r="L260" s="428"/>
      <c r="M260" s="428"/>
      <c r="N260" s="428"/>
    </row>
    <row r="261" spans="3:14" ht="13.8" hidden="1" x14ac:dyDescent="0.25">
      <c r="C261" s="428"/>
      <c r="D261" s="79"/>
      <c r="E261" s="428"/>
      <c r="F261" s="428"/>
      <c r="H261" s="428"/>
      <c r="I261" s="428"/>
      <c r="J261" s="428"/>
      <c r="K261" s="428"/>
      <c r="L261" s="428"/>
      <c r="M261" s="428"/>
      <c r="N261" s="428"/>
    </row>
    <row r="262" spans="3:14" ht="13.8" hidden="1" x14ac:dyDescent="0.25">
      <c r="C262" s="428"/>
      <c r="D262" s="79"/>
      <c r="E262" s="428"/>
      <c r="F262" s="428"/>
      <c r="H262" s="428"/>
      <c r="I262" s="428"/>
      <c r="J262" s="428"/>
      <c r="K262" s="428"/>
      <c r="L262" s="428"/>
      <c r="M262" s="428"/>
      <c r="N262" s="428"/>
    </row>
    <row r="263" spans="3:14" ht="13.8" hidden="1" x14ac:dyDescent="0.25">
      <c r="C263" s="428"/>
      <c r="D263" s="79"/>
      <c r="E263" s="428"/>
      <c r="F263" s="428"/>
      <c r="H263" s="428"/>
      <c r="I263" s="428"/>
      <c r="J263" s="428"/>
      <c r="K263" s="428"/>
      <c r="L263" s="428"/>
      <c r="M263" s="428"/>
      <c r="N263" s="428"/>
    </row>
    <row r="264" spans="3:14" ht="13.8" hidden="1" x14ac:dyDescent="0.25">
      <c r="C264" s="428"/>
      <c r="D264" s="79"/>
      <c r="E264" s="428"/>
      <c r="F264" s="428"/>
      <c r="H264" s="428"/>
      <c r="I264" s="428"/>
      <c r="J264" s="428"/>
      <c r="K264" s="428"/>
      <c r="L264" s="428"/>
      <c r="M264" s="428"/>
      <c r="N264" s="428"/>
    </row>
    <row r="265" spans="3:14" ht="13.8" hidden="1" x14ac:dyDescent="0.25">
      <c r="C265" s="428"/>
      <c r="D265" s="79"/>
      <c r="E265" s="428"/>
      <c r="F265" s="428"/>
      <c r="H265" s="428"/>
      <c r="I265" s="428"/>
      <c r="J265" s="428"/>
      <c r="K265" s="428"/>
      <c r="L265" s="428"/>
      <c r="M265" s="428"/>
      <c r="N265" s="428"/>
    </row>
    <row r="266" spans="3:14" ht="13.8" hidden="1" x14ac:dyDescent="0.25">
      <c r="C266" s="428"/>
      <c r="D266" s="79"/>
      <c r="E266" s="428"/>
      <c r="F266" s="428"/>
      <c r="H266" s="428"/>
      <c r="I266" s="428"/>
      <c r="J266" s="428"/>
      <c r="K266" s="428"/>
      <c r="L266" s="428"/>
      <c r="M266" s="428"/>
      <c r="N266" s="428"/>
    </row>
    <row r="267" spans="3:14" ht="13.8" hidden="1" x14ac:dyDescent="0.25">
      <c r="C267" s="428"/>
      <c r="D267" s="79"/>
      <c r="E267" s="428"/>
      <c r="F267" s="428"/>
      <c r="H267" s="428"/>
      <c r="I267" s="428"/>
      <c r="J267" s="428"/>
      <c r="K267" s="428"/>
      <c r="L267" s="428"/>
      <c r="M267" s="428"/>
      <c r="N267" s="428"/>
    </row>
    <row r="268" spans="3:14" ht="13.8" hidden="1" x14ac:dyDescent="0.25">
      <c r="C268" s="428"/>
      <c r="D268" s="79"/>
      <c r="E268" s="428"/>
      <c r="F268" s="428"/>
      <c r="H268" s="428"/>
      <c r="I268" s="428"/>
      <c r="J268" s="428"/>
      <c r="K268" s="428"/>
      <c r="L268" s="428"/>
      <c r="M268" s="428"/>
      <c r="N268" s="428"/>
    </row>
    <row r="269" spans="3:14" ht="13.8" hidden="1" x14ac:dyDescent="0.25">
      <c r="C269" s="428"/>
      <c r="D269" s="79"/>
      <c r="E269" s="428"/>
      <c r="F269" s="428"/>
      <c r="H269" s="428"/>
      <c r="I269" s="428"/>
      <c r="J269" s="428"/>
      <c r="K269" s="428"/>
      <c r="L269" s="428"/>
      <c r="M269" s="428"/>
      <c r="N269" s="428"/>
    </row>
    <row r="270" spans="3:14" ht="13.8" hidden="1" x14ac:dyDescent="0.25">
      <c r="C270" s="428"/>
      <c r="D270" s="79"/>
      <c r="E270" s="428"/>
      <c r="F270" s="428"/>
      <c r="H270" s="428"/>
      <c r="I270" s="428"/>
      <c r="J270" s="428"/>
      <c r="K270" s="428"/>
      <c r="L270" s="428"/>
      <c r="M270" s="428"/>
      <c r="N270" s="428"/>
    </row>
    <row r="271" spans="3:14" ht="13.8" hidden="1" x14ac:dyDescent="0.25">
      <c r="C271" s="428"/>
      <c r="D271" s="79"/>
      <c r="E271" s="428"/>
      <c r="F271" s="428"/>
      <c r="H271" s="428"/>
      <c r="I271" s="428"/>
      <c r="J271" s="428"/>
      <c r="K271" s="428"/>
      <c r="L271" s="428"/>
      <c r="M271" s="428"/>
      <c r="N271" s="428"/>
    </row>
    <row r="272" spans="3:14" ht="13.8" hidden="1" x14ac:dyDescent="0.25">
      <c r="C272" s="428"/>
      <c r="D272" s="79"/>
      <c r="E272" s="428"/>
      <c r="F272" s="428"/>
      <c r="H272" s="428"/>
      <c r="I272" s="428"/>
      <c r="J272" s="428"/>
      <c r="K272" s="428"/>
      <c r="L272" s="428"/>
      <c r="M272" s="428"/>
      <c r="N272" s="428"/>
    </row>
    <row r="273" spans="3:14" ht="13.8" hidden="1" x14ac:dyDescent="0.25">
      <c r="C273" s="428"/>
      <c r="D273" s="79"/>
      <c r="E273" s="428"/>
      <c r="F273" s="428"/>
      <c r="H273" s="428"/>
      <c r="I273" s="428"/>
      <c r="J273" s="428"/>
      <c r="K273" s="428"/>
      <c r="L273" s="428"/>
      <c r="M273" s="428"/>
      <c r="N273" s="428"/>
    </row>
    <row r="274" spans="3:14" ht="13.8" hidden="1" x14ac:dyDescent="0.25">
      <c r="C274" s="428"/>
      <c r="D274" s="79"/>
      <c r="E274" s="428"/>
      <c r="F274" s="428"/>
      <c r="H274" s="428"/>
      <c r="I274" s="428"/>
      <c r="J274" s="428"/>
      <c r="K274" s="428"/>
      <c r="L274" s="428"/>
      <c r="M274" s="428"/>
      <c r="N274" s="428"/>
    </row>
    <row r="275" spans="3:14" ht="13.8" hidden="1" x14ac:dyDescent="0.25">
      <c r="C275" s="428"/>
      <c r="D275" s="79"/>
      <c r="E275" s="428"/>
      <c r="F275" s="428"/>
      <c r="H275" s="428"/>
      <c r="I275" s="428"/>
      <c r="J275" s="428"/>
      <c r="K275" s="428"/>
      <c r="L275" s="428"/>
      <c r="M275" s="428"/>
      <c r="N275" s="428"/>
    </row>
    <row r="276" spans="3:14" ht="13.8" hidden="1" x14ac:dyDescent="0.25">
      <c r="C276" s="428"/>
      <c r="D276" s="79"/>
      <c r="E276" s="428"/>
      <c r="F276" s="428"/>
      <c r="H276" s="428"/>
      <c r="I276" s="428"/>
      <c r="J276" s="428"/>
      <c r="K276" s="428"/>
      <c r="L276" s="428"/>
      <c r="M276" s="428"/>
      <c r="N276" s="428"/>
    </row>
    <row r="277" spans="3:14" ht="13.8" hidden="1" x14ac:dyDescent="0.25">
      <c r="C277" s="428"/>
      <c r="D277" s="79"/>
      <c r="E277" s="428"/>
      <c r="F277" s="428"/>
      <c r="H277" s="428"/>
      <c r="I277" s="428"/>
      <c r="J277" s="428"/>
      <c r="K277" s="428"/>
      <c r="L277" s="428"/>
      <c r="M277" s="428"/>
      <c r="N277" s="428"/>
    </row>
    <row r="278" spans="3:14" ht="13.8" hidden="1" x14ac:dyDescent="0.25">
      <c r="C278" s="428"/>
      <c r="D278" s="79"/>
      <c r="E278" s="428"/>
      <c r="F278" s="428"/>
      <c r="H278" s="428"/>
      <c r="I278" s="428"/>
      <c r="J278" s="428"/>
      <c r="K278" s="428"/>
      <c r="L278" s="428"/>
      <c r="M278" s="428"/>
      <c r="N278" s="428"/>
    </row>
    <row r="279" spans="3:14" ht="13.8" hidden="1" x14ac:dyDescent="0.25">
      <c r="C279" s="428"/>
      <c r="D279" s="79"/>
      <c r="E279" s="428"/>
      <c r="F279" s="428"/>
      <c r="H279" s="428"/>
      <c r="I279" s="428"/>
      <c r="J279" s="428"/>
      <c r="K279" s="428"/>
      <c r="L279" s="428"/>
      <c r="M279" s="428"/>
      <c r="N279" s="428"/>
    </row>
    <row r="280" spans="3:14" ht="13.8" hidden="1" x14ac:dyDescent="0.25">
      <c r="C280" s="428"/>
      <c r="D280" s="79"/>
      <c r="E280" s="428"/>
      <c r="F280" s="428"/>
      <c r="H280" s="428"/>
      <c r="I280" s="428"/>
      <c r="J280" s="428"/>
      <c r="K280" s="428"/>
      <c r="L280" s="428"/>
      <c r="M280" s="428"/>
      <c r="N280" s="428"/>
    </row>
    <row r="281" spans="3:14" ht="13.8" hidden="1" x14ac:dyDescent="0.25">
      <c r="C281" s="428"/>
      <c r="D281" s="79"/>
      <c r="E281" s="428"/>
      <c r="F281" s="428"/>
      <c r="H281" s="428"/>
      <c r="I281" s="428"/>
      <c r="J281" s="428"/>
      <c r="K281" s="428"/>
      <c r="L281" s="428"/>
      <c r="M281" s="428"/>
      <c r="N281" s="428"/>
    </row>
    <row r="282" spans="3:14" ht="13.8" hidden="1" x14ac:dyDescent="0.25">
      <c r="C282" s="428"/>
      <c r="D282" s="79"/>
      <c r="E282" s="428"/>
      <c r="F282" s="428"/>
      <c r="H282" s="428"/>
      <c r="I282" s="428"/>
      <c r="J282" s="428"/>
      <c r="K282" s="428"/>
      <c r="L282" s="428"/>
      <c r="M282" s="428"/>
      <c r="N282" s="428"/>
    </row>
    <row r="283" spans="3:14" ht="13.8" hidden="1" x14ac:dyDescent="0.25">
      <c r="C283" s="428"/>
      <c r="D283" s="79"/>
      <c r="E283" s="428"/>
      <c r="F283" s="428"/>
      <c r="H283" s="428"/>
      <c r="I283" s="428"/>
      <c r="J283" s="428"/>
      <c r="K283" s="428"/>
      <c r="L283" s="428"/>
      <c r="M283" s="428"/>
      <c r="N283" s="428"/>
    </row>
    <row r="284" spans="3:14" ht="13.8" hidden="1" x14ac:dyDescent="0.25">
      <c r="C284" s="428"/>
      <c r="D284" s="79"/>
      <c r="E284" s="428"/>
      <c r="F284" s="428"/>
      <c r="H284" s="428"/>
      <c r="I284" s="428"/>
      <c r="J284" s="428"/>
      <c r="K284" s="428"/>
      <c r="L284" s="428"/>
      <c r="M284" s="428"/>
      <c r="N284" s="428"/>
    </row>
    <row r="285" spans="3:14" ht="13.8" hidden="1" x14ac:dyDescent="0.25">
      <c r="C285" s="428"/>
      <c r="D285" s="79"/>
      <c r="E285" s="428"/>
      <c r="F285" s="428"/>
      <c r="H285" s="428"/>
      <c r="I285" s="428"/>
      <c r="J285" s="428"/>
      <c r="K285" s="428"/>
      <c r="L285" s="428"/>
      <c r="M285" s="428"/>
      <c r="N285" s="428"/>
    </row>
    <row r="286" spans="3:14" ht="13.8" hidden="1" x14ac:dyDescent="0.25">
      <c r="C286" s="428"/>
      <c r="D286" s="79"/>
      <c r="E286" s="428"/>
      <c r="F286" s="428"/>
      <c r="H286" s="428"/>
      <c r="I286" s="428"/>
      <c r="J286" s="428"/>
      <c r="K286" s="428"/>
      <c r="L286" s="428"/>
      <c r="M286" s="428"/>
      <c r="N286" s="428"/>
    </row>
    <row r="287" spans="3:14" ht="13.8" hidden="1" x14ac:dyDescent="0.25">
      <c r="C287" s="428"/>
      <c r="D287" s="79"/>
      <c r="E287" s="428"/>
      <c r="F287" s="428"/>
      <c r="H287" s="428"/>
      <c r="I287" s="428"/>
      <c r="J287" s="428"/>
      <c r="K287" s="428"/>
      <c r="L287" s="428"/>
      <c r="M287" s="428"/>
      <c r="N287" s="428"/>
    </row>
    <row r="288" spans="3:14" ht="13.8" hidden="1" x14ac:dyDescent="0.25">
      <c r="C288" s="428"/>
      <c r="D288" s="79"/>
      <c r="E288" s="428"/>
      <c r="F288" s="428"/>
      <c r="H288" s="428"/>
      <c r="I288" s="428"/>
      <c r="J288" s="428"/>
      <c r="K288" s="428"/>
      <c r="L288" s="428"/>
      <c r="M288" s="428"/>
      <c r="N288" s="428"/>
    </row>
    <row r="289" spans="3:14" ht="13.8" hidden="1" x14ac:dyDescent="0.25">
      <c r="C289" s="428"/>
      <c r="D289" s="79"/>
      <c r="E289" s="428"/>
      <c r="F289" s="428"/>
      <c r="H289" s="428"/>
      <c r="I289" s="428"/>
      <c r="J289" s="428"/>
      <c r="K289" s="428"/>
      <c r="L289" s="428"/>
      <c r="M289" s="428"/>
      <c r="N289" s="428"/>
    </row>
    <row r="290" spans="3:14" ht="13.8" hidden="1" x14ac:dyDescent="0.25">
      <c r="C290" s="428"/>
      <c r="D290" s="79"/>
      <c r="E290" s="428"/>
      <c r="F290" s="428"/>
      <c r="H290" s="428"/>
      <c r="I290" s="428"/>
      <c r="J290" s="428"/>
      <c r="K290" s="428"/>
      <c r="L290" s="428"/>
      <c r="M290" s="428"/>
      <c r="N290" s="428"/>
    </row>
    <row r="291" spans="3:14" ht="13.8" hidden="1" x14ac:dyDescent="0.25">
      <c r="C291" s="428"/>
      <c r="D291" s="79"/>
      <c r="E291" s="428"/>
      <c r="F291" s="428"/>
      <c r="H291" s="428"/>
      <c r="I291" s="428"/>
      <c r="J291" s="428"/>
      <c r="K291" s="428"/>
      <c r="L291" s="428"/>
      <c r="M291" s="428"/>
      <c r="N291" s="428"/>
    </row>
    <row r="292" spans="3:14" ht="13.8" hidden="1" x14ac:dyDescent="0.25">
      <c r="C292" s="428"/>
      <c r="D292" s="79"/>
      <c r="E292" s="428"/>
      <c r="F292" s="428"/>
      <c r="H292" s="428"/>
      <c r="I292" s="428"/>
      <c r="J292" s="428"/>
      <c r="K292" s="428"/>
      <c r="L292" s="428"/>
      <c r="M292" s="428"/>
      <c r="N292" s="428"/>
    </row>
    <row r="293" spans="3:14" ht="13.8" hidden="1" x14ac:dyDescent="0.25">
      <c r="C293" s="428"/>
      <c r="D293" s="79"/>
      <c r="E293" s="428"/>
      <c r="F293" s="428"/>
      <c r="H293" s="428"/>
      <c r="I293" s="428"/>
      <c r="J293" s="428"/>
      <c r="K293" s="428"/>
      <c r="L293" s="428"/>
      <c r="M293" s="428"/>
      <c r="N293" s="428"/>
    </row>
    <row r="294" spans="3:14" ht="13.8" hidden="1" x14ac:dyDescent="0.25">
      <c r="C294" s="428"/>
      <c r="D294" s="79"/>
      <c r="E294" s="428"/>
      <c r="F294" s="428"/>
      <c r="H294" s="428"/>
      <c r="I294" s="428"/>
      <c r="J294" s="428"/>
      <c r="K294" s="428"/>
      <c r="L294" s="428"/>
      <c r="M294" s="428"/>
      <c r="N294" s="428"/>
    </row>
    <row r="295" spans="3:14" ht="13.8" hidden="1" x14ac:dyDescent="0.25">
      <c r="C295" s="428"/>
      <c r="D295" s="79"/>
      <c r="E295" s="428"/>
      <c r="F295" s="428"/>
      <c r="H295" s="428"/>
      <c r="I295" s="428"/>
      <c r="J295" s="428"/>
      <c r="K295" s="428"/>
      <c r="L295" s="428"/>
      <c r="M295" s="428"/>
      <c r="N295" s="428"/>
    </row>
    <row r="296" spans="3:14" ht="13.8" hidden="1" x14ac:dyDescent="0.25">
      <c r="C296" s="428"/>
      <c r="D296" s="79"/>
      <c r="E296" s="428"/>
      <c r="F296" s="428"/>
      <c r="H296" s="428"/>
      <c r="I296" s="428"/>
      <c r="J296" s="428"/>
      <c r="K296" s="428"/>
      <c r="L296" s="428"/>
      <c r="M296" s="428"/>
      <c r="N296" s="428"/>
    </row>
    <row r="297" spans="3:14" ht="13.8" hidden="1" x14ac:dyDescent="0.25">
      <c r="C297" s="428"/>
      <c r="D297" s="79"/>
      <c r="E297" s="428"/>
      <c r="F297" s="428"/>
      <c r="H297" s="428"/>
      <c r="I297" s="428"/>
      <c r="J297" s="428"/>
      <c r="K297" s="428"/>
      <c r="L297" s="428"/>
      <c r="M297" s="428"/>
      <c r="N297" s="428"/>
    </row>
    <row r="298" spans="3:14" ht="13.8" hidden="1" x14ac:dyDescent="0.25">
      <c r="C298" s="428"/>
      <c r="D298" s="79"/>
      <c r="E298" s="428"/>
      <c r="F298" s="428"/>
      <c r="H298" s="428"/>
      <c r="I298" s="428"/>
      <c r="J298" s="428"/>
      <c r="K298" s="428"/>
      <c r="L298" s="428"/>
      <c r="M298" s="428"/>
      <c r="N298" s="428"/>
    </row>
    <row r="299" spans="3:14" ht="13.8" hidden="1" x14ac:dyDescent="0.25">
      <c r="C299" s="428"/>
      <c r="D299" s="79"/>
      <c r="E299" s="428"/>
      <c r="F299" s="428"/>
      <c r="H299" s="428"/>
      <c r="I299" s="428"/>
      <c r="J299" s="428"/>
      <c r="K299" s="428"/>
      <c r="L299" s="428"/>
      <c r="M299" s="428"/>
      <c r="N299" s="428"/>
    </row>
    <row r="300" spans="3:14" ht="13.8" hidden="1" x14ac:dyDescent="0.25">
      <c r="C300" s="428"/>
      <c r="D300" s="79"/>
      <c r="E300" s="428"/>
      <c r="F300" s="428"/>
      <c r="H300" s="428"/>
      <c r="I300" s="428"/>
      <c r="J300" s="428"/>
      <c r="K300" s="428"/>
      <c r="L300" s="428"/>
      <c r="M300" s="428"/>
      <c r="N300" s="428"/>
    </row>
    <row r="301" spans="3:14" ht="13.8" hidden="1" x14ac:dyDescent="0.25">
      <c r="C301" s="428"/>
      <c r="D301" s="79"/>
      <c r="E301" s="428"/>
      <c r="F301" s="428"/>
      <c r="H301" s="428"/>
      <c r="I301" s="428"/>
      <c r="J301" s="428"/>
      <c r="K301" s="428"/>
      <c r="L301" s="428"/>
      <c r="M301" s="428"/>
      <c r="N301" s="428"/>
    </row>
    <row r="302" spans="3:14" ht="13.8" hidden="1" x14ac:dyDescent="0.25">
      <c r="C302" s="428"/>
      <c r="D302" s="79"/>
      <c r="E302" s="428"/>
      <c r="F302" s="428"/>
      <c r="H302" s="428"/>
      <c r="I302" s="428"/>
      <c r="J302" s="428"/>
      <c r="K302" s="428"/>
      <c r="L302" s="428"/>
      <c r="M302" s="428"/>
      <c r="N302" s="428"/>
    </row>
    <row r="303" spans="3:14" ht="13.8" hidden="1" x14ac:dyDescent="0.25">
      <c r="C303" s="428"/>
      <c r="D303" s="79"/>
      <c r="E303" s="428"/>
      <c r="F303" s="428"/>
      <c r="H303" s="428"/>
      <c r="I303" s="428"/>
      <c r="J303" s="428"/>
      <c r="K303" s="428"/>
      <c r="L303" s="428"/>
      <c r="M303" s="428"/>
      <c r="N303" s="428"/>
    </row>
    <row r="304" spans="3:14" ht="13.8" hidden="1" x14ac:dyDescent="0.25">
      <c r="C304" s="428"/>
      <c r="D304" s="79"/>
      <c r="E304" s="428"/>
      <c r="F304" s="428"/>
      <c r="H304" s="428"/>
      <c r="I304" s="428"/>
      <c r="J304" s="428"/>
      <c r="K304" s="428"/>
      <c r="L304" s="428"/>
      <c r="M304" s="428"/>
      <c r="N304" s="428"/>
    </row>
    <row r="305" spans="3:14" ht="13.8" hidden="1" x14ac:dyDescent="0.25">
      <c r="C305" s="428"/>
      <c r="D305" s="79"/>
      <c r="E305" s="428"/>
      <c r="F305" s="428"/>
      <c r="H305" s="428"/>
      <c r="I305" s="428"/>
      <c r="J305" s="428"/>
      <c r="K305" s="428"/>
      <c r="L305" s="428"/>
      <c r="M305" s="428"/>
      <c r="N305" s="428"/>
    </row>
    <row r="306" spans="3:14" ht="13.8" hidden="1" x14ac:dyDescent="0.25">
      <c r="C306" s="428"/>
      <c r="D306" s="79"/>
      <c r="E306" s="428"/>
      <c r="F306" s="428"/>
      <c r="H306" s="428"/>
      <c r="I306" s="428"/>
      <c r="J306" s="428"/>
      <c r="K306" s="428"/>
      <c r="L306" s="428"/>
      <c r="M306" s="428"/>
      <c r="N306" s="428"/>
    </row>
    <row r="307" spans="3:14" ht="13.8" hidden="1" x14ac:dyDescent="0.25">
      <c r="C307" s="428"/>
      <c r="D307" s="79"/>
      <c r="E307" s="428"/>
      <c r="F307" s="428"/>
      <c r="H307" s="428"/>
      <c r="I307" s="428"/>
      <c r="J307" s="428"/>
      <c r="K307" s="428"/>
      <c r="L307" s="428"/>
      <c r="M307" s="428"/>
      <c r="N307" s="428"/>
    </row>
    <row r="308" spans="3:14" ht="13.8" hidden="1" x14ac:dyDescent="0.25">
      <c r="C308" s="428"/>
      <c r="D308" s="79"/>
      <c r="E308" s="428"/>
      <c r="F308" s="428"/>
      <c r="H308" s="428"/>
      <c r="I308" s="428"/>
      <c r="J308" s="428"/>
      <c r="K308" s="428"/>
      <c r="L308" s="428"/>
      <c r="M308" s="428"/>
      <c r="N308" s="428"/>
    </row>
    <row r="309" spans="3:14" ht="13.8" hidden="1" x14ac:dyDescent="0.25">
      <c r="C309" s="428"/>
      <c r="D309" s="79"/>
      <c r="E309" s="428"/>
      <c r="F309" s="428"/>
      <c r="H309" s="428"/>
      <c r="I309" s="428"/>
      <c r="J309" s="428"/>
      <c r="K309" s="428"/>
      <c r="L309" s="428"/>
      <c r="M309" s="428"/>
      <c r="N309" s="428"/>
    </row>
    <row r="310" spans="3:14" ht="13.8" hidden="1" x14ac:dyDescent="0.25">
      <c r="C310" s="428"/>
      <c r="D310" s="79"/>
      <c r="E310" s="428"/>
      <c r="F310" s="428"/>
      <c r="H310" s="428"/>
      <c r="I310" s="428"/>
      <c r="J310" s="428"/>
      <c r="K310" s="428"/>
      <c r="L310" s="428"/>
      <c r="M310" s="428"/>
      <c r="N310" s="428"/>
    </row>
    <row r="311" spans="3:14" ht="13.8" hidden="1" x14ac:dyDescent="0.25">
      <c r="C311" s="428"/>
      <c r="D311" s="79"/>
      <c r="E311" s="428"/>
      <c r="F311" s="428"/>
      <c r="H311" s="428"/>
      <c r="I311" s="428"/>
      <c r="J311" s="428"/>
      <c r="K311" s="428"/>
      <c r="L311" s="428"/>
      <c r="M311" s="428"/>
      <c r="N311" s="428"/>
    </row>
    <row r="312" spans="3:14" ht="13.8" hidden="1" x14ac:dyDescent="0.25">
      <c r="C312" s="428"/>
      <c r="D312" s="79"/>
      <c r="E312" s="428"/>
      <c r="F312" s="428"/>
      <c r="H312" s="428"/>
      <c r="I312" s="428"/>
      <c r="J312" s="428"/>
      <c r="K312" s="428"/>
      <c r="L312" s="428"/>
      <c r="M312" s="428"/>
      <c r="N312" s="428"/>
    </row>
    <row r="313" spans="3:14" ht="13.8" hidden="1" x14ac:dyDescent="0.25">
      <c r="C313" s="428"/>
      <c r="D313" s="79"/>
      <c r="E313" s="428"/>
      <c r="F313" s="428"/>
      <c r="H313" s="428"/>
      <c r="I313" s="428"/>
      <c r="J313" s="428"/>
      <c r="K313" s="428"/>
      <c r="L313" s="428"/>
      <c r="M313" s="428"/>
      <c r="N313" s="428"/>
    </row>
    <row r="314" spans="3:14" ht="13.8" hidden="1" x14ac:dyDescent="0.25">
      <c r="C314" s="428"/>
      <c r="D314" s="79"/>
      <c r="E314" s="428"/>
      <c r="F314" s="428"/>
      <c r="H314" s="428"/>
      <c r="I314" s="428"/>
      <c r="J314" s="428"/>
      <c r="K314" s="428"/>
      <c r="L314" s="428"/>
      <c r="M314" s="428"/>
      <c r="N314" s="428"/>
    </row>
    <row r="315" spans="3:14" ht="13.8" hidden="1" x14ac:dyDescent="0.25">
      <c r="C315" s="428"/>
      <c r="D315" s="79"/>
      <c r="E315" s="428"/>
      <c r="F315" s="428"/>
      <c r="H315" s="428"/>
      <c r="I315" s="428"/>
      <c r="J315" s="428"/>
      <c r="K315" s="428"/>
      <c r="L315" s="428"/>
      <c r="M315" s="428"/>
      <c r="N315" s="428"/>
    </row>
    <row r="316" spans="3:14" ht="13.8" hidden="1" x14ac:dyDescent="0.25">
      <c r="C316" s="428"/>
      <c r="D316" s="79"/>
      <c r="E316" s="428"/>
      <c r="F316" s="428"/>
      <c r="H316" s="428"/>
      <c r="I316" s="428"/>
      <c r="J316" s="428"/>
      <c r="K316" s="428"/>
      <c r="L316" s="428"/>
      <c r="M316" s="428"/>
      <c r="N316" s="428"/>
    </row>
    <row r="317" spans="3:14" ht="13.8" hidden="1" x14ac:dyDescent="0.25">
      <c r="C317" s="428"/>
      <c r="D317" s="79"/>
      <c r="E317" s="428"/>
      <c r="F317" s="428"/>
      <c r="H317" s="428"/>
      <c r="I317" s="428"/>
      <c r="J317" s="428"/>
      <c r="K317" s="428"/>
      <c r="L317" s="428"/>
      <c r="M317" s="428"/>
      <c r="N317" s="428"/>
    </row>
    <row r="318" spans="3:14" ht="13.8" hidden="1" x14ac:dyDescent="0.25">
      <c r="C318" s="428"/>
      <c r="D318" s="79"/>
      <c r="E318" s="428"/>
      <c r="F318" s="428"/>
      <c r="H318" s="428"/>
      <c r="I318" s="428"/>
      <c r="J318" s="428"/>
      <c r="K318" s="428"/>
      <c r="L318" s="428"/>
      <c r="M318" s="428"/>
      <c r="N318" s="428"/>
    </row>
    <row r="319" spans="3:14" ht="13.8" hidden="1" x14ac:dyDescent="0.25">
      <c r="C319" s="428"/>
      <c r="D319" s="79"/>
      <c r="E319" s="428"/>
      <c r="F319" s="428"/>
      <c r="H319" s="428"/>
      <c r="I319" s="428"/>
      <c r="J319" s="428"/>
      <c r="K319" s="428"/>
      <c r="L319" s="428"/>
      <c r="M319" s="428"/>
      <c r="N319" s="428"/>
    </row>
    <row r="320" spans="3:14" ht="13.8" hidden="1" x14ac:dyDescent="0.25">
      <c r="C320" s="428"/>
      <c r="D320" s="79"/>
      <c r="E320" s="428"/>
      <c r="F320" s="428"/>
      <c r="H320" s="428"/>
      <c r="I320" s="428"/>
      <c r="J320" s="428"/>
      <c r="K320" s="428"/>
      <c r="L320" s="428"/>
      <c r="M320" s="428"/>
      <c r="N320" s="428"/>
    </row>
    <row r="321" spans="3:14" ht="13.8" hidden="1" x14ac:dyDescent="0.25">
      <c r="C321" s="428"/>
      <c r="D321" s="79"/>
      <c r="E321" s="428"/>
      <c r="F321" s="428"/>
      <c r="H321" s="428"/>
      <c r="I321" s="428"/>
      <c r="J321" s="428"/>
      <c r="K321" s="428"/>
      <c r="L321" s="428"/>
      <c r="M321" s="428"/>
      <c r="N321" s="428"/>
    </row>
    <row r="322" spans="3:14" ht="13.8" hidden="1" x14ac:dyDescent="0.25">
      <c r="C322" s="428"/>
      <c r="D322" s="79"/>
      <c r="E322" s="428"/>
      <c r="F322" s="428"/>
      <c r="H322" s="428"/>
      <c r="I322" s="428"/>
      <c r="J322" s="428"/>
      <c r="K322" s="428"/>
      <c r="L322" s="428"/>
      <c r="M322" s="428"/>
      <c r="N322" s="428"/>
    </row>
    <row r="323" spans="3:14" ht="13.8" hidden="1" x14ac:dyDescent="0.25">
      <c r="C323" s="428"/>
      <c r="D323" s="79"/>
      <c r="E323" s="428"/>
      <c r="F323" s="428"/>
      <c r="H323" s="428"/>
      <c r="I323" s="428"/>
      <c r="J323" s="428"/>
      <c r="K323" s="428"/>
      <c r="L323" s="428"/>
      <c r="M323" s="428"/>
      <c r="N323" s="428"/>
    </row>
    <row r="324" spans="3:14" ht="13.8" hidden="1" x14ac:dyDescent="0.25">
      <c r="C324" s="428"/>
      <c r="D324" s="79"/>
      <c r="E324" s="428"/>
      <c r="F324" s="428"/>
      <c r="H324" s="428"/>
      <c r="I324" s="428"/>
      <c r="J324" s="428"/>
      <c r="K324" s="428"/>
      <c r="L324" s="428"/>
      <c r="M324" s="428"/>
      <c r="N324" s="428"/>
    </row>
    <row r="325" spans="3:14" ht="13.8" hidden="1" x14ac:dyDescent="0.25">
      <c r="C325" s="428"/>
      <c r="D325" s="79"/>
      <c r="E325" s="428"/>
      <c r="F325" s="428"/>
      <c r="H325" s="428"/>
      <c r="I325" s="428"/>
      <c r="J325" s="428"/>
      <c r="K325" s="428"/>
      <c r="L325" s="428"/>
      <c r="M325" s="428"/>
      <c r="N325" s="428"/>
    </row>
    <row r="326" spans="3:14" ht="13.8" hidden="1" x14ac:dyDescent="0.25">
      <c r="C326" s="428"/>
      <c r="D326" s="79"/>
      <c r="E326" s="428"/>
      <c r="F326" s="428"/>
      <c r="H326" s="428"/>
      <c r="I326" s="428"/>
      <c r="J326" s="428"/>
      <c r="K326" s="428"/>
      <c r="L326" s="428"/>
      <c r="M326" s="428"/>
      <c r="N326" s="428"/>
    </row>
    <row r="327" spans="3:14" ht="13.8" hidden="1" x14ac:dyDescent="0.25">
      <c r="C327" s="428"/>
      <c r="D327" s="79"/>
      <c r="E327" s="428"/>
      <c r="F327" s="428"/>
      <c r="H327" s="428"/>
      <c r="I327" s="428"/>
      <c r="J327" s="428"/>
      <c r="K327" s="428"/>
      <c r="L327" s="428"/>
      <c r="M327" s="428"/>
      <c r="N327" s="428"/>
    </row>
    <row r="328" spans="3:14" ht="13.8" hidden="1" x14ac:dyDescent="0.25">
      <c r="C328" s="428"/>
      <c r="D328" s="79"/>
      <c r="E328" s="428"/>
      <c r="F328" s="428"/>
      <c r="H328" s="428"/>
      <c r="I328" s="428"/>
      <c r="J328" s="428"/>
      <c r="K328" s="428"/>
      <c r="L328" s="428"/>
      <c r="M328" s="428"/>
      <c r="N328" s="428"/>
    </row>
    <row r="329" spans="3:14" ht="13.8" hidden="1" x14ac:dyDescent="0.25">
      <c r="C329" s="428"/>
      <c r="D329" s="79"/>
      <c r="E329" s="428"/>
      <c r="F329" s="428"/>
      <c r="H329" s="428"/>
      <c r="I329" s="428"/>
      <c r="J329" s="428"/>
      <c r="K329" s="428"/>
      <c r="L329" s="428"/>
      <c r="M329" s="428"/>
      <c r="N329" s="428"/>
    </row>
    <row r="330" spans="3:14" ht="13.8" hidden="1" x14ac:dyDescent="0.25">
      <c r="C330" s="428"/>
      <c r="D330" s="79"/>
      <c r="E330" s="428"/>
      <c r="F330" s="428"/>
      <c r="H330" s="428"/>
      <c r="I330" s="428"/>
      <c r="J330" s="428"/>
      <c r="K330" s="428"/>
      <c r="L330" s="428"/>
      <c r="M330" s="428"/>
      <c r="N330" s="428"/>
    </row>
    <row r="331" spans="3:14" ht="13.8" hidden="1" x14ac:dyDescent="0.25">
      <c r="C331" s="428"/>
      <c r="D331" s="79"/>
      <c r="E331" s="428"/>
      <c r="F331" s="428"/>
      <c r="H331" s="428"/>
      <c r="I331" s="428"/>
      <c r="J331" s="428"/>
      <c r="K331" s="428"/>
      <c r="L331" s="428"/>
      <c r="M331" s="428"/>
      <c r="N331" s="428"/>
    </row>
    <row r="332" spans="3:14" ht="13.8" hidden="1" x14ac:dyDescent="0.25">
      <c r="C332" s="428"/>
      <c r="D332" s="79"/>
      <c r="E332" s="428"/>
      <c r="F332" s="428"/>
      <c r="H332" s="428"/>
      <c r="I332" s="428"/>
      <c r="J332" s="428"/>
      <c r="K332" s="428"/>
      <c r="L332" s="428"/>
      <c r="M332" s="428"/>
      <c r="N332" s="428"/>
    </row>
    <row r="333" spans="3:14" ht="13.8" hidden="1" x14ac:dyDescent="0.25">
      <c r="C333" s="428"/>
      <c r="D333" s="79"/>
      <c r="E333" s="428"/>
      <c r="F333" s="428"/>
      <c r="H333" s="428"/>
      <c r="I333" s="428"/>
      <c r="J333" s="428"/>
      <c r="K333" s="428"/>
      <c r="L333" s="428"/>
      <c r="M333" s="428"/>
      <c r="N333" s="428"/>
    </row>
    <row r="334" spans="3:14" ht="13.8" hidden="1" x14ac:dyDescent="0.25">
      <c r="C334" s="428"/>
      <c r="D334" s="79"/>
      <c r="E334" s="428"/>
      <c r="F334" s="428"/>
      <c r="H334" s="428"/>
      <c r="I334" s="428"/>
      <c r="J334" s="428"/>
      <c r="K334" s="428"/>
      <c r="L334" s="428"/>
      <c r="M334" s="428"/>
      <c r="N334" s="428"/>
    </row>
    <row r="335" spans="3:14" ht="13.8" hidden="1" x14ac:dyDescent="0.25">
      <c r="C335" s="428"/>
      <c r="D335" s="79"/>
      <c r="E335" s="428"/>
      <c r="F335" s="428"/>
      <c r="H335" s="428"/>
      <c r="I335" s="428"/>
      <c r="J335" s="428"/>
      <c r="K335" s="428"/>
      <c r="L335" s="428"/>
      <c r="M335" s="428"/>
      <c r="N335" s="428"/>
    </row>
    <row r="336" spans="3:14" ht="13.8" hidden="1" x14ac:dyDescent="0.25">
      <c r="C336" s="428"/>
      <c r="D336" s="79"/>
      <c r="E336" s="428"/>
      <c r="F336" s="428"/>
      <c r="H336" s="428"/>
      <c r="I336" s="428"/>
      <c r="J336" s="428"/>
      <c r="K336" s="428"/>
      <c r="L336" s="428"/>
      <c r="M336" s="428"/>
      <c r="N336" s="428"/>
    </row>
    <row r="337" spans="3:14" ht="13.8" hidden="1" x14ac:dyDescent="0.25">
      <c r="C337" s="428"/>
      <c r="D337" s="79"/>
      <c r="E337" s="428"/>
      <c r="F337" s="428"/>
      <c r="H337" s="428"/>
      <c r="I337" s="428"/>
      <c r="J337" s="428"/>
      <c r="K337" s="428"/>
      <c r="L337" s="428"/>
      <c r="M337" s="428"/>
      <c r="N337" s="428"/>
    </row>
    <row r="338" spans="3:14" ht="13.8" hidden="1" x14ac:dyDescent="0.25">
      <c r="C338" s="428"/>
      <c r="D338" s="79"/>
      <c r="E338" s="428"/>
      <c r="F338" s="428"/>
      <c r="H338" s="428"/>
      <c r="I338" s="428"/>
      <c r="J338" s="428"/>
      <c r="K338" s="428"/>
      <c r="L338" s="428"/>
      <c r="M338" s="428"/>
      <c r="N338" s="428"/>
    </row>
    <row r="339" spans="3:14" ht="13.8" hidden="1" x14ac:dyDescent="0.25">
      <c r="C339" s="428"/>
      <c r="D339" s="79"/>
      <c r="E339" s="428"/>
      <c r="F339" s="428"/>
      <c r="H339" s="428"/>
      <c r="I339" s="428"/>
      <c r="J339" s="428"/>
      <c r="K339" s="428"/>
      <c r="L339" s="428"/>
      <c r="M339" s="428"/>
      <c r="N339" s="428"/>
    </row>
    <row r="340" spans="3:14" ht="13.8" hidden="1" x14ac:dyDescent="0.25">
      <c r="C340" s="428"/>
      <c r="D340" s="79"/>
      <c r="E340" s="428"/>
      <c r="F340" s="428"/>
      <c r="H340" s="428"/>
      <c r="I340" s="428"/>
      <c r="J340" s="428"/>
      <c r="K340" s="428"/>
      <c r="L340" s="428"/>
      <c r="M340" s="428"/>
      <c r="N340" s="428"/>
    </row>
    <row r="341" spans="3:14" ht="13.8" hidden="1" x14ac:dyDescent="0.25">
      <c r="C341" s="428"/>
      <c r="D341" s="79"/>
      <c r="E341" s="428"/>
      <c r="F341" s="428"/>
      <c r="H341" s="428"/>
      <c r="I341" s="428"/>
      <c r="J341" s="428"/>
      <c r="K341" s="428"/>
      <c r="L341" s="428"/>
      <c r="M341" s="428"/>
      <c r="N341" s="428"/>
    </row>
    <row r="342" spans="3:14" ht="13.8" hidden="1" x14ac:dyDescent="0.25">
      <c r="C342" s="428"/>
      <c r="D342" s="79"/>
      <c r="E342" s="428"/>
      <c r="F342" s="428"/>
      <c r="H342" s="428"/>
      <c r="I342" s="428"/>
      <c r="J342" s="428"/>
      <c r="K342" s="428"/>
      <c r="L342" s="428"/>
      <c r="M342" s="428"/>
      <c r="N342" s="428"/>
    </row>
    <row r="343" spans="3:14" ht="13.8" hidden="1" x14ac:dyDescent="0.25">
      <c r="C343" s="428"/>
      <c r="D343" s="79"/>
      <c r="E343" s="428"/>
      <c r="F343" s="428"/>
      <c r="H343" s="428"/>
      <c r="I343" s="428"/>
      <c r="J343" s="428"/>
      <c r="K343" s="428"/>
      <c r="L343" s="428"/>
      <c r="M343" s="428"/>
      <c r="N343" s="428"/>
    </row>
    <row r="344" spans="3:14" ht="13.8" hidden="1" x14ac:dyDescent="0.25">
      <c r="C344" s="428"/>
      <c r="D344" s="79"/>
      <c r="E344" s="428"/>
      <c r="F344" s="428"/>
      <c r="H344" s="428"/>
      <c r="I344" s="428"/>
      <c r="J344" s="428"/>
      <c r="K344" s="428"/>
      <c r="L344" s="428"/>
      <c r="M344" s="428"/>
      <c r="N344" s="428"/>
    </row>
    <row r="345" spans="3:14" ht="13.8" hidden="1" x14ac:dyDescent="0.25">
      <c r="C345" s="428"/>
      <c r="D345" s="79"/>
      <c r="E345" s="428"/>
      <c r="F345" s="428"/>
      <c r="H345" s="428"/>
      <c r="I345" s="428"/>
      <c r="J345" s="428"/>
      <c r="K345" s="428"/>
      <c r="L345" s="428"/>
      <c r="M345" s="428"/>
      <c r="N345" s="428"/>
    </row>
    <row r="346" spans="3:14" ht="13.8" hidden="1" x14ac:dyDescent="0.25">
      <c r="C346" s="428"/>
      <c r="D346" s="79"/>
      <c r="E346" s="428"/>
      <c r="F346" s="428"/>
      <c r="H346" s="428"/>
      <c r="I346" s="428"/>
      <c r="J346" s="428"/>
      <c r="K346" s="428"/>
      <c r="L346" s="428"/>
      <c r="M346" s="428"/>
      <c r="N346" s="428"/>
    </row>
    <row r="347" spans="3:14" ht="13.8" hidden="1" x14ac:dyDescent="0.25">
      <c r="C347" s="428"/>
      <c r="D347" s="79"/>
      <c r="E347" s="428"/>
      <c r="F347" s="428"/>
      <c r="H347" s="428"/>
      <c r="I347" s="428"/>
      <c r="J347" s="428"/>
      <c r="K347" s="428"/>
      <c r="L347" s="428"/>
      <c r="M347" s="428"/>
      <c r="N347" s="428"/>
    </row>
    <row r="348" spans="3:14" ht="13.8" hidden="1" x14ac:dyDescent="0.25">
      <c r="C348" s="428"/>
      <c r="D348" s="79"/>
      <c r="E348" s="428"/>
      <c r="F348" s="428"/>
      <c r="H348" s="428"/>
      <c r="I348" s="428"/>
      <c r="J348" s="428"/>
      <c r="K348" s="428"/>
      <c r="L348" s="428"/>
      <c r="M348" s="428"/>
      <c r="N348" s="428"/>
    </row>
    <row r="349" spans="3:14" ht="13.8" hidden="1" x14ac:dyDescent="0.25">
      <c r="C349" s="428"/>
      <c r="D349" s="79"/>
      <c r="E349" s="428"/>
      <c r="F349" s="428"/>
      <c r="H349" s="428"/>
      <c r="I349" s="428"/>
      <c r="J349" s="428"/>
      <c r="K349" s="428"/>
      <c r="L349" s="428"/>
      <c r="M349" s="428"/>
      <c r="N349" s="428"/>
    </row>
    <row r="350" spans="3:14" ht="13.8" hidden="1" x14ac:dyDescent="0.25">
      <c r="C350" s="428"/>
      <c r="D350" s="79"/>
      <c r="E350" s="428"/>
      <c r="F350" s="428"/>
      <c r="H350" s="428"/>
      <c r="I350" s="428"/>
      <c r="J350" s="428"/>
      <c r="K350" s="428"/>
      <c r="L350" s="428"/>
      <c r="M350" s="428"/>
      <c r="N350" s="428"/>
    </row>
    <row r="351" spans="3:14" ht="13.8" hidden="1" x14ac:dyDescent="0.25">
      <c r="C351" s="428"/>
      <c r="D351" s="79"/>
      <c r="E351" s="428"/>
      <c r="F351" s="428"/>
      <c r="H351" s="428"/>
      <c r="I351" s="428"/>
      <c r="J351" s="428"/>
      <c r="K351" s="428"/>
      <c r="L351" s="428"/>
      <c r="M351" s="428"/>
      <c r="N351" s="428"/>
    </row>
    <row r="352" spans="3:14" ht="13.8" hidden="1" x14ac:dyDescent="0.25">
      <c r="C352" s="428"/>
      <c r="D352" s="79"/>
      <c r="E352" s="428"/>
      <c r="F352" s="428"/>
      <c r="H352" s="428"/>
      <c r="I352" s="428"/>
      <c r="J352" s="428"/>
      <c r="K352" s="428"/>
      <c r="L352" s="428"/>
      <c r="M352" s="428"/>
      <c r="N352" s="428"/>
    </row>
    <row r="353" spans="3:14" ht="13.8" hidden="1" x14ac:dyDescent="0.25">
      <c r="C353" s="428"/>
      <c r="D353" s="79"/>
      <c r="E353" s="428"/>
      <c r="F353" s="428"/>
      <c r="H353" s="428"/>
      <c r="I353" s="428"/>
      <c r="J353" s="428"/>
      <c r="K353" s="428"/>
      <c r="L353" s="428"/>
      <c r="M353" s="428"/>
      <c r="N353" s="428"/>
    </row>
    <row r="354" spans="3:14" ht="13.8" hidden="1" x14ac:dyDescent="0.25">
      <c r="C354" s="428"/>
      <c r="D354" s="79"/>
      <c r="E354" s="428"/>
      <c r="F354" s="428"/>
      <c r="H354" s="428"/>
      <c r="I354" s="428"/>
      <c r="J354" s="428"/>
      <c r="K354" s="428"/>
      <c r="L354" s="428"/>
      <c r="M354" s="428"/>
      <c r="N354" s="428"/>
    </row>
    <row r="355" spans="3:14" ht="13.8" hidden="1" x14ac:dyDescent="0.25">
      <c r="C355" s="428"/>
      <c r="D355" s="79"/>
      <c r="E355" s="428"/>
      <c r="F355" s="428"/>
      <c r="H355" s="428"/>
      <c r="I355" s="428"/>
      <c r="J355" s="428"/>
      <c r="K355" s="428"/>
      <c r="L355" s="428"/>
      <c r="M355" s="428"/>
      <c r="N355" s="428"/>
    </row>
    <row r="356" spans="3:14" ht="13.8" hidden="1" x14ac:dyDescent="0.25">
      <c r="C356" s="428"/>
      <c r="D356" s="79"/>
      <c r="E356" s="428"/>
      <c r="F356" s="428"/>
      <c r="H356" s="428"/>
      <c r="I356" s="428"/>
      <c r="J356" s="428"/>
      <c r="K356" s="428"/>
      <c r="L356" s="428"/>
      <c r="M356" s="428"/>
      <c r="N356" s="428"/>
    </row>
    <row r="357" spans="3:14" ht="13.8" hidden="1" x14ac:dyDescent="0.25">
      <c r="C357" s="428"/>
      <c r="D357" s="79"/>
      <c r="E357" s="428"/>
      <c r="F357" s="428"/>
      <c r="H357" s="428"/>
      <c r="I357" s="428"/>
      <c r="J357" s="428"/>
      <c r="K357" s="428"/>
      <c r="L357" s="428"/>
      <c r="M357" s="428"/>
      <c r="N357" s="428"/>
    </row>
    <row r="358" spans="3:14" ht="13.8" hidden="1" x14ac:dyDescent="0.25">
      <c r="C358" s="428"/>
      <c r="D358" s="79"/>
      <c r="E358" s="428"/>
      <c r="F358" s="428"/>
      <c r="H358" s="428"/>
      <c r="I358" s="428"/>
      <c r="J358" s="428"/>
      <c r="K358" s="428"/>
      <c r="L358" s="428"/>
      <c r="M358" s="428"/>
      <c r="N358" s="428"/>
    </row>
    <row r="359" spans="3:14" ht="13.8" hidden="1" x14ac:dyDescent="0.25">
      <c r="C359" s="428"/>
      <c r="D359" s="79"/>
      <c r="E359" s="428"/>
      <c r="F359" s="428"/>
      <c r="H359" s="428"/>
      <c r="I359" s="428"/>
      <c r="J359" s="428"/>
      <c r="K359" s="428"/>
      <c r="L359" s="428"/>
      <c r="M359" s="428"/>
      <c r="N359" s="428"/>
    </row>
    <row r="360" spans="3:14" ht="13.8" hidden="1" x14ac:dyDescent="0.25">
      <c r="C360" s="428"/>
      <c r="D360" s="79"/>
      <c r="E360" s="428"/>
      <c r="F360" s="428"/>
      <c r="H360" s="428"/>
      <c r="I360" s="428"/>
      <c r="J360" s="428"/>
      <c r="K360" s="428"/>
      <c r="L360" s="428"/>
      <c r="M360" s="428"/>
      <c r="N360" s="428"/>
    </row>
    <row r="361" spans="3:14" ht="13.8" hidden="1" x14ac:dyDescent="0.25">
      <c r="C361" s="428"/>
      <c r="D361" s="79"/>
      <c r="E361" s="428"/>
      <c r="F361" s="428"/>
      <c r="H361" s="428"/>
      <c r="I361" s="428"/>
      <c r="J361" s="428"/>
      <c r="K361" s="428"/>
      <c r="L361" s="428"/>
      <c r="M361" s="428"/>
      <c r="N361" s="428"/>
    </row>
    <row r="362" spans="3:14" ht="13.8" hidden="1" x14ac:dyDescent="0.25">
      <c r="C362" s="428"/>
      <c r="D362" s="79"/>
      <c r="E362" s="428"/>
      <c r="F362" s="428"/>
      <c r="H362" s="428"/>
      <c r="I362" s="428"/>
      <c r="J362" s="428"/>
      <c r="K362" s="428"/>
      <c r="L362" s="428"/>
      <c r="M362" s="428"/>
      <c r="N362" s="428"/>
    </row>
    <row r="363" spans="3:14" ht="13.8" hidden="1" x14ac:dyDescent="0.25">
      <c r="C363" s="428"/>
      <c r="D363" s="79"/>
      <c r="E363" s="428"/>
      <c r="F363" s="428"/>
      <c r="H363" s="428"/>
      <c r="I363" s="428"/>
      <c r="J363" s="428"/>
      <c r="K363" s="428"/>
      <c r="L363" s="428"/>
      <c r="M363" s="428"/>
      <c r="N363" s="428"/>
    </row>
    <row r="364" spans="3:14" ht="13.8" hidden="1" x14ac:dyDescent="0.25">
      <c r="C364" s="428"/>
      <c r="D364" s="79"/>
      <c r="E364" s="428"/>
      <c r="F364" s="428"/>
      <c r="H364" s="428"/>
      <c r="I364" s="428"/>
      <c r="J364" s="428"/>
      <c r="K364" s="428"/>
      <c r="L364" s="428"/>
      <c r="M364" s="428"/>
      <c r="N364" s="428"/>
    </row>
    <row r="365" spans="3:14" ht="13.8" hidden="1" x14ac:dyDescent="0.25">
      <c r="C365" s="428"/>
      <c r="D365" s="79"/>
      <c r="E365" s="428"/>
      <c r="F365" s="428"/>
      <c r="H365" s="428"/>
      <c r="I365" s="428"/>
      <c r="J365" s="428"/>
      <c r="K365" s="428"/>
      <c r="L365" s="428"/>
      <c r="M365" s="428"/>
      <c r="N365" s="428"/>
    </row>
    <row r="366" spans="3:14" ht="13.8" hidden="1" x14ac:dyDescent="0.25">
      <c r="C366" s="428"/>
      <c r="D366" s="79"/>
      <c r="E366" s="428"/>
      <c r="F366" s="428"/>
      <c r="H366" s="428"/>
      <c r="I366" s="428"/>
      <c r="J366" s="428"/>
      <c r="K366" s="428"/>
      <c r="L366" s="428"/>
      <c r="M366" s="428"/>
      <c r="N366" s="428"/>
    </row>
    <row r="367" spans="3:14" ht="13.8" hidden="1" x14ac:dyDescent="0.25">
      <c r="C367" s="428"/>
      <c r="D367" s="79"/>
      <c r="E367" s="428"/>
      <c r="F367" s="428"/>
      <c r="H367" s="428"/>
      <c r="I367" s="428"/>
      <c r="J367" s="428"/>
      <c r="K367" s="428"/>
      <c r="L367" s="428"/>
      <c r="M367" s="428"/>
      <c r="N367" s="428"/>
    </row>
    <row r="368" spans="3:14" ht="13.8" hidden="1" x14ac:dyDescent="0.25">
      <c r="C368" s="428"/>
      <c r="D368" s="79"/>
      <c r="E368" s="428"/>
      <c r="F368" s="428"/>
      <c r="H368" s="428"/>
      <c r="I368" s="428"/>
      <c r="J368" s="428"/>
      <c r="K368" s="428"/>
      <c r="L368" s="428"/>
      <c r="M368" s="428"/>
      <c r="N368" s="428"/>
    </row>
    <row r="369" spans="3:14" ht="13.8" hidden="1" x14ac:dyDescent="0.25">
      <c r="C369" s="428"/>
      <c r="D369" s="79"/>
      <c r="E369" s="428"/>
      <c r="F369" s="428"/>
      <c r="H369" s="428"/>
      <c r="I369" s="428"/>
      <c r="J369" s="428"/>
      <c r="K369" s="428"/>
      <c r="L369" s="428"/>
      <c r="M369" s="428"/>
      <c r="N369" s="428"/>
    </row>
    <row r="370" spans="3:14" ht="13.8" hidden="1" x14ac:dyDescent="0.25">
      <c r="C370" s="428"/>
      <c r="D370" s="79"/>
      <c r="E370" s="428"/>
      <c r="F370" s="428"/>
      <c r="H370" s="428"/>
      <c r="I370" s="428"/>
      <c r="J370" s="428"/>
      <c r="K370" s="428"/>
      <c r="L370" s="428"/>
      <c r="M370" s="428"/>
      <c r="N370" s="428"/>
    </row>
    <row r="371" spans="3:14" ht="13.8" hidden="1" x14ac:dyDescent="0.25">
      <c r="C371" s="428"/>
      <c r="D371" s="79"/>
      <c r="E371" s="428"/>
      <c r="F371" s="428"/>
      <c r="H371" s="428"/>
      <c r="I371" s="428"/>
      <c r="J371" s="428"/>
      <c r="K371" s="428"/>
      <c r="L371" s="428"/>
      <c r="M371" s="428"/>
      <c r="N371" s="428"/>
    </row>
    <row r="372" spans="3:14" ht="13.8" hidden="1" x14ac:dyDescent="0.25">
      <c r="C372" s="428"/>
      <c r="D372" s="79"/>
      <c r="E372" s="428"/>
      <c r="F372" s="428"/>
      <c r="H372" s="428"/>
      <c r="I372" s="428"/>
      <c r="J372" s="428"/>
      <c r="K372" s="428"/>
      <c r="L372" s="428"/>
      <c r="M372" s="428"/>
      <c r="N372" s="428"/>
    </row>
    <row r="373" spans="3:14" ht="13.8" hidden="1" x14ac:dyDescent="0.25">
      <c r="C373" s="428"/>
      <c r="D373" s="79"/>
      <c r="E373" s="428"/>
      <c r="F373" s="428"/>
      <c r="H373" s="428"/>
      <c r="I373" s="428"/>
      <c r="J373" s="428"/>
      <c r="K373" s="428"/>
      <c r="L373" s="428"/>
      <c r="M373" s="428"/>
      <c r="N373" s="428"/>
    </row>
    <row r="374" spans="3:14" ht="13.8" hidden="1" x14ac:dyDescent="0.25">
      <c r="C374" s="428"/>
      <c r="D374" s="79"/>
      <c r="E374" s="428"/>
      <c r="F374" s="428"/>
      <c r="H374" s="428"/>
      <c r="I374" s="428"/>
      <c r="J374" s="428"/>
      <c r="K374" s="428"/>
      <c r="L374" s="428"/>
      <c r="M374" s="428"/>
      <c r="N374" s="428"/>
    </row>
    <row r="375" spans="3:14" ht="13.8" hidden="1" x14ac:dyDescent="0.25">
      <c r="C375" s="428"/>
      <c r="D375" s="79"/>
      <c r="E375" s="428"/>
      <c r="F375" s="428"/>
      <c r="H375" s="428"/>
      <c r="I375" s="428"/>
      <c r="J375" s="428"/>
      <c r="K375" s="428"/>
      <c r="L375" s="428"/>
      <c r="M375" s="428"/>
      <c r="N375" s="428"/>
    </row>
    <row r="376" spans="3:14" ht="13.8" hidden="1" x14ac:dyDescent="0.25">
      <c r="C376" s="428"/>
      <c r="D376" s="79"/>
      <c r="E376" s="428"/>
      <c r="F376" s="428"/>
      <c r="H376" s="428"/>
      <c r="I376" s="428"/>
      <c r="J376" s="428"/>
      <c r="K376" s="428"/>
      <c r="L376" s="428"/>
      <c r="M376" s="428"/>
      <c r="N376" s="428"/>
    </row>
    <row r="377" spans="3:14" ht="13.8" hidden="1" x14ac:dyDescent="0.25">
      <c r="C377" s="428"/>
      <c r="D377" s="79"/>
      <c r="E377" s="428"/>
      <c r="F377" s="428"/>
      <c r="H377" s="428"/>
      <c r="I377" s="428"/>
      <c r="J377" s="428"/>
      <c r="K377" s="428"/>
      <c r="L377" s="428"/>
      <c r="M377" s="428"/>
      <c r="N377" s="428"/>
    </row>
    <row r="378" spans="3:14" ht="13.8" hidden="1" x14ac:dyDescent="0.25">
      <c r="C378" s="428"/>
      <c r="D378" s="79"/>
      <c r="E378" s="428"/>
      <c r="F378" s="428"/>
      <c r="H378" s="428"/>
      <c r="I378" s="428"/>
      <c r="J378" s="428"/>
      <c r="K378" s="428"/>
      <c r="L378" s="428"/>
      <c r="M378" s="428"/>
      <c r="N378" s="428"/>
    </row>
    <row r="379" spans="3:14" ht="13.8" hidden="1" x14ac:dyDescent="0.25">
      <c r="C379" s="428"/>
      <c r="D379" s="79"/>
      <c r="E379" s="428"/>
      <c r="F379" s="428"/>
      <c r="H379" s="428"/>
      <c r="I379" s="428"/>
      <c r="J379" s="428"/>
      <c r="K379" s="428"/>
      <c r="L379" s="428"/>
      <c r="M379" s="428"/>
      <c r="N379" s="428"/>
    </row>
    <row r="380" spans="3:14" ht="13.8" hidden="1" x14ac:dyDescent="0.25">
      <c r="C380" s="428"/>
      <c r="D380" s="79"/>
      <c r="E380" s="428"/>
      <c r="F380" s="428"/>
      <c r="H380" s="428"/>
      <c r="I380" s="428"/>
      <c r="J380" s="428"/>
      <c r="K380" s="428"/>
      <c r="L380" s="428"/>
      <c r="M380" s="428"/>
      <c r="N380" s="428"/>
    </row>
    <row r="381" spans="3:14" ht="13.8" hidden="1" x14ac:dyDescent="0.25">
      <c r="C381" s="428"/>
      <c r="D381" s="79"/>
      <c r="E381" s="428"/>
      <c r="F381" s="428"/>
      <c r="H381" s="428"/>
      <c r="I381" s="428"/>
      <c r="J381" s="428"/>
      <c r="K381" s="428"/>
      <c r="L381" s="428"/>
      <c r="M381" s="428"/>
      <c r="N381" s="428"/>
    </row>
    <row r="382" spans="3:14" ht="13.8" hidden="1" x14ac:dyDescent="0.25">
      <c r="C382" s="428"/>
      <c r="D382" s="79"/>
      <c r="E382" s="428"/>
      <c r="F382" s="428"/>
      <c r="H382" s="428"/>
      <c r="I382" s="428"/>
      <c r="J382" s="428"/>
      <c r="K382" s="428"/>
      <c r="L382" s="428"/>
      <c r="M382" s="428"/>
      <c r="N382" s="428"/>
    </row>
    <row r="383" spans="3:14" ht="13.8" hidden="1" x14ac:dyDescent="0.25">
      <c r="C383" s="428"/>
      <c r="D383" s="79"/>
      <c r="E383" s="428"/>
      <c r="F383" s="428"/>
      <c r="H383" s="428"/>
      <c r="I383" s="428"/>
      <c r="J383" s="428"/>
      <c r="K383" s="428"/>
      <c r="L383" s="428"/>
      <c r="M383" s="428"/>
      <c r="N383" s="428"/>
    </row>
    <row r="384" spans="3:14" ht="13.8" hidden="1" x14ac:dyDescent="0.25">
      <c r="C384" s="428"/>
      <c r="D384" s="79"/>
      <c r="E384" s="428"/>
      <c r="F384" s="428"/>
      <c r="H384" s="428"/>
      <c r="I384" s="428"/>
      <c r="J384" s="428"/>
      <c r="K384" s="428"/>
      <c r="L384" s="428"/>
      <c r="M384" s="428"/>
      <c r="N384" s="428"/>
    </row>
    <row r="385" spans="3:14" ht="13.8" hidden="1" x14ac:dyDescent="0.25">
      <c r="C385" s="428"/>
      <c r="D385" s="79"/>
      <c r="E385" s="428"/>
      <c r="F385" s="428"/>
      <c r="H385" s="428"/>
      <c r="I385" s="428"/>
      <c r="J385" s="428"/>
      <c r="K385" s="428"/>
      <c r="L385" s="428"/>
      <c r="M385" s="428"/>
      <c r="N385" s="428"/>
    </row>
    <row r="386" spans="3:14" ht="13.8" hidden="1" x14ac:dyDescent="0.25">
      <c r="C386" s="428"/>
      <c r="D386" s="79"/>
      <c r="E386" s="428"/>
      <c r="F386" s="428"/>
      <c r="H386" s="428"/>
      <c r="I386" s="428"/>
      <c r="J386" s="428"/>
      <c r="K386" s="428"/>
      <c r="L386" s="428"/>
      <c r="M386" s="428"/>
      <c r="N386" s="428"/>
    </row>
    <row r="387" spans="3:14" ht="13.8" hidden="1" x14ac:dyDescent="0.25">
      <c r="C387" s="428"/>
      <c r="D387" s="79"/>
      <c r="E387" s="428"/>
      <c r="F387" s="428"/>
      <c r="H387" s="428"/>
      <c r="I387" s="428"/>
      <c r="J387" s="428"/>
      <c r="K387" s="428"/>
      <c r="L387" s="428"/>
      <c r="M387" s="428"/>
      <c r="N387" s="428"/>
    </row>
    <row r="388" spans="3:14" ht="13.8" hidden="1" x14ac:dyDescent="0.25">
      <c r="C388" s="428"/>
      <c r="D388" s="79"/>
      <c r="E388" s="428"/>
      <c r="F388" s="428"/>
      <c r="H388" s="428"/>
      <c r="I388" s="428"/>
      <c r="J388" s="428"/>
      <c r="K388" s="428"/>
      <c r="L388" s="428"/>
      <c r="M388" s="428"/>
      <c r="N388" s="428"/>
    </row>
    <row r="389" spans="3:14" ht="13.8" hidden="1" x14ac:dyDescent="0.25">
      <c r="C389" s="428"/>
      <c r="D389" s="79"/>
      <c r="E389" s="428"/>
      <c r="F389" s="428"/>
      <c r="H389" s="428"/>
      <c r="I389" s="428"/>
      <c r="J389" s="428"/>
      <c r="K389" s="428"/>
      <c r="L389" s="428"/>
      <c r="M389" s="428"/>
      <c r="N389" s="428"/>
    </row>
    <row r="390" spans="3:14" ht="13.8" hidden="1" x14ac:dyDescent="0.25">
      <c r="C390" s="428"/>
      <c r="D390" s="79"/>
      <c r="E390" s="428"/>
      <c r="F390" s="428"/>
      <c r="H390" s="428"/>
      <c r="I390" s="428"/>
      <c r="J390" s="428"/>
      <c r="K390" s="428"/>
      <c r="L390" s="428"/>
      <c r="M390" s="428"/>
      <c r="N390" s="428"/>
    </row>
    <row r="391" spans="3:14" ht="13.8" hidden="1" x14ac:dyDescent="0.25">
      <c r="C391" s="428"/>
      <c r="D391" s="79"/>
      <c r="E391" s="428"/>
      <c r="F391" s="428"/>
      <c r="H391" s="428"/>
      <c r="I391" s="428"/>
      <c r="J391" s="428"/>
      <c r="K391" s="428"/>
      <c r="L391" s="428"/>
      <c r="M391" s="428"/>
      <c r="N391" s="428"/>
    </row>
    <row r="392" spans="3:14" ht="13.8" hidden="1" x14ac:dyDescent="0.25">
      <c r="C392" s="428"/>
      <c r="D392" s="79"/>
      <c r="E392" s="428"/>
      <c r="F392" s="428"/>
      <c r="H392" s="428"/>
      <c r="I392" s="428"/>
      <c r="J392" s="428"/>
      <c r="K392" s="428"/>
      <c r="L392" s="428"/>
      <c r="M392" s="428"/>
      <c r="N392" s="428"/>
    </row>
    <row r="393" spans="3:14" ht="13.8" hidden="1" x14ac:dyDescent="0.25">
      <c r="C393" s="428"/>
      <c r="D393" s="79"/>
      <c r="E393" s="428"/>
      <c r="F393" s="428"/>
      <c r="H393" s="428"/>
      <c r="I393" s="428"/>
      <c r="J393" s="428"/>
      <c r="K393" s="428"/>
      <c r="L393" s="428"/>
      <c r="M393" s="428"/>
      <c r="N393" s="428"/>
    </row>
    <row r="394" spans="3:14" ht="13.8" hidden="1" x14ac:dyDescent="0.25">
      <c r="C394" s="428"/>
      <c r="D394" s="79"/>
      <c r="E394" s="428"/>
      <c r="F394" s="428"/>
      <c r="H394" s="428"/>
      <c r="I394" s="428"/>
      <c r="J394" s="428"/>
      <c r="K394" s="428"/>
      <c r="L394" s="428"/>
      <c r="M394" s="428"/>
      <c r="N394" s="428"/>
    </row>
    <row r="395" spans="3:14" ht="13.8" hidden="1" x14ac:dyDescent="0.25">
      <c r="C395" s="428"/>
      <c r="D395" s="79"/>
      <c r="E395" s="428"/>
      <c r="F395" s="428"/>
      <c r="H395" s="428"/>
      <c r="I395" s="428"/>
      <c r="J395" s="428"/>
      <c r="K395" s="428"/>
      <c r="L395" s="428"/>
      <c r="M395" s="428"/>
      <c r="N395" s="428"/>
    </row>
    <row r="396" spans="3:14" ht="13.8" hidden="1" x14ac:dyDescent="0.25">
      <c r="C396" s="428"/>
      <c r="D396" s="79"/>
      <c r="E396" s="428"/>
      <c r="F396" s="428"/>
      <c r="H396" s="428"/>
      <c r="I396" s="428"/>
      <c r="J396" s="428"/>
      <c r="K396" s="428"/>
      <c r="L396" s="428"/>
      <c r="M396" s="428"/>
      <c r="N396" s="428"/>
    </row>
    <row r="397" spans="3:14" ht="13.8" hidden="1" x14ac:dyDescent="0.25">
      <c r="C397" s="428"/>
      <c r="D397" s="79"/>
      <c r="E397" s="428"/>
      <c r="F397" s="428"/>
      <c r="H397" s="428"/>
      <c r="I397" s="428"/>
      <c r="J397" s="428"/>
      <c r="K397" s="428"/>
      <c r="L397" s="428"/>
      <c r="M397" s="428"/>
      <c r="N397" s="428"/>
    </row>
    <row r="398" spans="3:14" ht="13.8" hidden="1" x14ac:dyDescent="0.25">
      <c r="C398" s="428"/>
      <c r="D398" s="79"/>
      <c r="E398" s="428"/>
      <c r="F398" s="428"/>
      <c r="H398" s="428"/>
      <c r="I398" s="428"/>
      <c r="J398" s="428"/>
      <c r="K398" s="428"/>
      <c r="L398" s="428"/>
      <c r="M398" s="428"/>
      <c r="N398" s="428"/>
    </row>
    <row r="399" spans="3:14" ht="13.8" hidden="1" x14ac:dyDescent="0.25">
      <c r="C399" s="428"/>
      <c r="D399" s="79"/>
      <c r="E399" s="428"/>
      <c r="F399" s="428"/>
      <c r="H399" s="428"/>
      <c r="I399" s="428"/>
      <c r="J399" s="428"/>
      <c r="K399" s="428"/>
      <c r="L399" s="428"/>
      <c r="M399" s="428"/>
      <c r="N399" s="428"/>
    </row>
    <row r="400" spans="3:14" ht="13.8" hidden="1" x14ac:dyDescent="0.25">
      <c r="C400" s="428"/>
      <c r="D400" s="79"/>
      <c r="E400" s="428"/>
      <c r="F400" s="428"/>
      <c r="H400" s="428"/>
      <c r="I400" s="428"/>
      <c r="J400" s="428"/>
      <c r="K400" s="428"/>
      <c r="L400" s="428"/>
      <c r="M400" s="428"/>
      <c r="N400" s="428"/>
    </row>
    <row r="401" spans="3:14" ht="13.8" hidden="1" x14ac:dyDescent="0.25">
      <c r="C401" s="428"/>
      <c r="D401" s="79"/>
      <c r="E401" s="428"/>
      <c r="F401" s="428"/>
      <c r="H401" s="428"/>
      <c r="I401" s="428"/>
      <c r="J401" s="428"/>
      <c r="K401" s="428"/>
      <c r="L401" s="428"/>
      <c r="M401" s="428"/>
      <c r="N401" s="428"/>
    </row>
    <row r="402" spans="3:14" ht="13.8" hidden="1" x14ac:dyDescent="0.25">
      <c r="C402" s="428"/>
      <c r="D402" s="79"/>
      <c r="E402" s="428"/>
      <c r="F402" s="428"/>
      <c r="H402" s="428"/>
      <c r="I402" s="428"/>
      <c r="J402" s="428"/>
      <c r="K402" s="428"/>
      <c r="L402" s="428"/>
      <c r="M402" s="428"/>
      <c r="N402" s="428"/>
    </row>
    <row r="403" spans="3:14" ht="13.8" hidden="1" x14ac:dyDescent="0.25">
      <c r="C403" s="428"/>
      <c r="D403" s="79"/>
      <c r="E403" s="428"/>
      <c r="F403" s="428"/>
      <c r="H403" s="428"/>
      <c r="I403" s="428"/>
      <c r="J403" s="428"/>
      <c r="K403" s="428"/>
      <c r="L403" s="428"/>
      <c r="M403" s="428"/>
      <c r="N403" s="428"/>
    </row>
    <row r="404" spans="3:14" ht="13.8" hidden="1" x14ac:dyDescent="0.25">
      <c r="C404" s="428"/>
      <c r="D404" s="79"/>
      <c r="E404" s="428"/>
      <c r="F404" s="428"/>
      <c r="H404" s="428"/>
      <c r="I404" s="428"/>
      <c r="J404" s="428"/>
      <c r="K404" s="428"/>
      <c r="L404" s="428"/>
      <c r="M404" s="428"/>
      <c r="N404" s="428"/>
    </row>
    <row r="405" spans="3:14" ht="13.8" hidden="1" x14ac:dyDescent="0.25">
      <c r="C405" s="428"/>
      <c r="D405" s="79"/>
      <c r="E405" s="428"/>
      <c r="F405" s="428"/>
      <c r="H405" s="428"/>
      <c r="I405" s="428"/>
      <c r="J405" s="428"/>
      <c r="K405" s="428"/>
      <c r="L405" s="428"/>
      <c r="M405" s="428"/>
      <c r="N405" s="428"/>
    </row>
    <row r="406" spans="3:14" ht="13.8" hidden="1" x14ac:dyDescent="0.25">
      <c r="C406" s="428"/>
      <c r="D406" s="79"/>
      <c r="E406" s="428"/>
      <c r="F406" s="428"/>
      <c r="H406" s="428"/>
      <c r="I406" s="428"/>
      <c r="J406" s="428"/>
      <c r="K406" s="428"/>
      <c r="L406" s="428"/>
      <c r="M406" s="428"/>
      <c r="N406" s="428"/>
    </row>
    <row r="407" spans="3:14" ht="13.8" hidden="1" x14ac:dyDescent="0.25">
      <c r="C407" s="428"/>
      <c r="D407" s="79"/>
      <c r="E407" s="428"/>
      <c r="F407" s="428"/>
      <c r="H407" s="428"/>
      <c r="I407" s="428"/>
      <c r="J407" s="428"/>
      <c r="K407" s="428"/>
      <c r="L407" s="428"/>
      <c r="M407" s="428"/>
      <c r="N407" s="428"/>
    </row>
    <row r="408" spans="3:14" ht="13.8" hidden="1" x14ac:dyDescent="0.25">
      <c r="C408" s="428"/>
      <c r="D408" s="79"/>
      <c r="E408" s="428"/>
      <c r="F408" s="428"/>
      <c r="H408" s="428"/>
      <c r="I408" s="428"/>
      <c r="J408" s="428"/>
      <c r="K408" s="428"/>
      <c r="L408" s="428"/>
      <c r="M408" s="428"/>
      <c r="N408" s="428"/>
    </row>
    <row r="409" spans="3:14" ht="13.8" hidden="1" x14ac:dyDescent="0.25">
      <c r="C409" s="428"/>
      <c r="D409" s="79"/>
      <c r="E409" s="428"/>
      <c r="F409" s="428"/>
      <c r="H409" s="428"/>
      <c r="I409" s="428"/>
      <c r="J409" s="428"/>
      <c r="K409" s="428"/>
      <c r="L409" s="428"/>
      <c r="M409" s="428"/>
      <c r="N409" s="428"/>
    </row>
    <row r="410" spans="3:14" ht="13.8" hidden="1" x14ac:dyDescent="0.25">
      <c r="C410" s="428"/>
      <c r="D410" s="79"/>
      <c r="E410" s="428"/>
      <c r="F410" s="428"/>
      <c r="H410" s="428"/>
      <c r="I410" s="428"/>
      <c r="J410" s="428"/>
      <c r="K410" s="428"/>
      <c r="L410" s="428"/>
      <c r="M410" s="428"/>
      <c r="N410" s="428"/>
    </row>
    <row r="411" spans="3:14" ht="13.8" hidden="1" x14ac:dyDescent="0.25">
      <c r="C411" s="428"/>
      <c r="D411" s="79"/>
      <c r="E411" s="428"/>
      <c r="F411" s="428"/>
      <c r="H411" s="428"/>
      <c r="I411" s="428"/>
      <c r="J411" s="428"/>
      <c r="K411" s="428"/>
      <c r="L411" s="428"/>
      <c r="M411" s="428"/>
      <c r="N411" s="428"/>
    </row>
    <row r="412" spans="3:14" ht="13.8" hidden="1" x14ac:dyDescent="0.25">
      <c r="C412" s="428"/>
      <c r="D412" s="79"/>
      <c r="E412" s="428"/>
      <c r="F412" s="428"/>
      <c r="H412" s="428"/>
      <c r="I412" s="428"/>
      <c r="J412" s="428"/>
      <c r="K412" s="428"/>
      <c r="L412" s="428"/>
      <c r="M412" s="428"/>
      <c r="N412" s="428"/>
    </row>
    <row r="413" spans="3:14" ht="13.8" hidden="1" x14ac:dyDescent="0.25">
      <c r="C413" s="428"/>
      <c r="D413" s="79"/>
      <c r="E413" s="428"/>
      <c r="F413" s="428"/>
      <c r="H413" s="428"/>
      <c r="I413" s="428"/>
      <c r="J413" s="428"/>
      <c r="K413" s="428"/>
      <c r="L413" s="428"/>
      <c r="M413" s="428"/>
      <c r="N413" s="428"/>
    </row>
    <row r="414" spans="3:14" ht="13.8" hidden="1" x14ac:dyDescent="0.25">
      <c r="C414" s="428"/>
      <c r="D414" s="79"/>
      <c r="E414" s="428"/>
      <c r="F414" s="428"/>
      <c r="H414" s="428"/>
      <c r="I414" s="428"/>
      <c r="J414" s="428"/>
      <c r="K414" s="428"/>
      <c r="L414" s="428"/>
      <c r="M414" s="428"/>
      <c r="N414" s="428"/>
    </row>
    <row r="415" spans="3:14" ht="13.8" hidden="1" x14ac:dyDescent="0.25">
      <c r="C415" s="428"/>
      <c r="D415" s="79"/>
      <c r="E415" s="428"/>
      <c r="F415" s="428"/>
      <c r="H415" s="428"/>
      <c r="I415" s="428"/>
      <c r="J415" s="428"/>
      <c r="K415" s="428"/>
      <c r="L415" s="428"/>
      <c r="M415" s="428"/>
      <c r="N415" s="428"/>
    </row>
    <row r="416" spans="3:14" ht="13.8" hidden="1" x14ac:dyDescent="0.25">
      <c r="C416" s="428"/>
      <c r="D416" s="79"/>
      <c r="E416" s="428"/>
      <c r="F416" s="428"/>
      <c r="H416" s="428"/>
      <c r="I416" s="428"/>
      <c r="J416" s="428"/>
      <c r="K416" s="428"/>
      <c r="L416" s="428"/>
      <c r="M416" s="428"/>
      <c r="N416" s="428"/>
    </row>
    <row r="417" spans="3:14" ht="13.8" hidden="1" x14ac:dyDescent="0.25">
      <c r="C417" s="428"/>
      <c r="D417" s="79"/>
      <c r="E417" s="428"/>
      <c r="F417" s="428"/>
      <c r="H417" s="428"/>
      <c r="I417" s="428"/>
      <c r="J417" s="428"/>
      <c r="K417" s="428"/>
      <c r="L417" s="428"/>
      <c r="M417" s="428"/>
      <c r="N417" s="428"/>
    </row>
    <row r="418" spans="3:14" ht="13.8" hidden="1" x14ac:dyDescent="0.25">
      <c r="C418" s="428"/>
      <c r="D418" s="79"/>
      <c r="E418" s="428"/>
      <c r="F418" s="428"/>
      <c r="H418" s="428"/>
      <c r="I418" s="428"/>
      <c r="J418" s="428"/>
      <c r="K418" s="428"/>
      <c r="L418" s="428"/>
      <c r="M418" s="428"/>
      <c r="N418" s="428"/>
    </row>
    <row r="419" spans="3:14" ht="13.8" hidden="1" x14ac:dyDescent="0.25">
      <c r="C419" s="428"/>
      <c r="D419" s="79"/>
      <c r="E419" s="428"/>
      <c r="F419" s="428"/>
      <c r="H419" s="428"/>
      <c r="I419" s="428"/>
      <c r="J419" s="428"/>
      <c r="K419" s="428"/>
      <c r="L419" s="428"/>
      <c r="M419" s="428"/>
      <c r="N419" s="428"/>
    </row>
    <row r="420" spans="3:14" ht="13.8" hidden="1" x14ac:dyDescent="0.25">
      <c r="C420" s="428"/>
      <c r="D420" s="79"/>
      <c r="E420" s="428"/>
      <c r="F420" s="428"/>
      <c r="H420" s="428"/>
      <c r="I420" s="428"/>
      <c r="J420" s="428"/>
      <c r="K420" s="428"/>
      <c r="L420" s="428"/>
      <c r="M420" s="428"/>
      <c r="N420" s="428"/>
    </row>
    <row r="421" spans="3:14" ht="13.8" hidden="1" x14ac:dyDescent="0.25">
      <c r="C421" s="428"/>
      <c r="D421" s="79"/>
      <c r="E421" s="428"/>
      <c r="F421" s="428"/>
      <c r="H421" s="428"/>
      <c r="I421" s="428"/>
      <c r="J421" s="428"/>
      <c r="K421" s="428"/>
      <c r="L421" s="428"/>
      <c r="M421" s="428"/>
      <c r="N421" s="428"/>
    </row>
    <row r="422" spans="3:14" ht="13.8" hidden="1" x14ac:dyDescent="0.25">
      <c r="C422" s="428"/>
      <c r="D422" s="79"/>
      <c r="E422" s="428"/>
      <c r="F422" s="428"/>
      <c r="H422" s="428"/>
      <c r="I422" s="428"/>
      <c r="J422" s="428"/>
      <c r="K422" s="428"/>
      <c r="L422" s="428"/>
      <c r="M422" s="428"/>
      <c r="N422" s="428"/>
    </row>
    <row r="423" spans="3:14" ht="13.8" hidden="1" x14ac:dyDescent="0.25">
      <c r="C423" s="428"/>
      <c r="D423" s="79"/>
      <c r="E423" s="428"/>
      <c r="F423" s="428"/>
      <c r="H423" s="428"/>
      <c r="I423" s="428"/>
      <c r="J423" s="428"/>
      <c r="K423" s="428"/>
      <c r="L423" s="428"/>
      <c r="M423" s="428"/>
      <c r="N423" s="428"/>
    </row>
    <row r="424" spans="3:14" ht="13.8" hidden="1" x14ac:dyDescent="0.25">
      <c r="C424" s="428"/>
      <c r="D424" s="79"/>
      <c r="E424" s="428"/>
      <c r="F424" s="428"/>
      <c r="H424" s="428"/>
      <c r="I424" s="428"/>
      <c r="J424" s="428"/>
      <c r="K424" s="428"/>
      <c r="L424" s="428"/>
      <c r="M424" s="428"/>
      <c r="N424" s="428"/>
    </row>
    <row r="425" spans="3:14" ht="13.8" hidden="1" x14ac:dyDescent="0.25">
      <c r="C425" s="428"/>
      <c r="D425" s="79"/>
      <c r="E425" s="428"/>
      <c r="F425" s="428"/>
      <c r="H425" s="428"/>
      <c r="I425" s="428"/>
      <c r="J425" s="428"/>
      <c r="K425" s="428"/>
      <c r="L425" s="428"/>
      <c r="M425" s="428"/>
      <c r="N425" s="428"/>
    </row>
    <row r="426" spans="3:14" ht="13.8" hidden="1" x14ac:dyDescent="0.25">
      <c r="C426" s="428"/>
      <c r="D426" s="79"/>
      <c r="E426" s="428"/>
      <c r="F426" s="428"/>
      <c r="H426" s="428"/>
      <c r="I426" s="428"/>
      <c r="J426" s="428"/>
      <c r="K426" s="428"/>
      <c r="L426" s="428"/>
      <c r="M426" s="428"/>
      <c r="N426" s="428"/>
    </row>
    <row r="427" spans="3:14" ht="13.8" hidden="1" x14ac:dyDescent="0.25">
      <c r="C427" s="428"/>
      <c r="D427" s="79"/>
      <c r="E427" s="428"/>
      <c r="F427" s="428"/>
      <c r="H427" s="428"/>
      <c r="I427" s="428"/>
      <c r="J427" s="428"/>
      <c r="K427" s="428"/>
      <c r="L427" s="428"/>
      <c r="M427" s="428"/>
      <c r="N427" s="428"/>
    </row>
    <row r="428" spans="3:14" ht="13.8" hidden="1" x14ac:dyDescent="0.25">
      <c r="C428" s="428"/>
      <c r="D428" s="79"/>
      <c r="E428" s="428"/>
      <c r="F428" s="428"/>
      <c r="H428" s="428"/>
      <c r="I428" s="428"/>
      <c r="J428" s="428"/>
      <c r="K428" s="428"/>
      <c r="L428" s="428"/>
      <c r="M428" s="428"/>
      <c r="N428" s="428"/>
    </row>
    <row r="429" spans="3:14" ht="13.8" hidden="1" x14ac:dyDescent="0.25">
      <c r="C429" s="428"/>
      <c r="D429" s="79"/>
      <c r="E429" s="428"/>
      <c r="F429" s="428"/>
      <c r="H429" s="428"/>
      <c r="I429" s="428"/>
      <c r="J429" s="428"/>
      <c r="K429" s="428"/>
      <c r="L429" s="428"/>
      <c r="M429" s="428"/>
      <c r="N429" s="428"/>
    </row>
    <row r="430" spans="3:14" ht="13.8" hidden="1" x14ac:dyDescent="0.25">
      <c r="C430" s="428"/>
      <c r="D430" s="79"/>
      <c r="E430" s="428"/>
      <c r="F430" s="428"/>
      <c r="H430" s="428"/>
      <c r="I430" s="428"/>
      <c r="J430" s="428"/>
      <c r="K430" s="428"/>
      <c r="L430" s="428"/>
      <c r="M430" s="428"/>
      <c r="N430" s="428"/>
    </row>
    <row r="431" spans="3:14" ht="13.8" hidden="1" x14ac:dyDescent="0.25">
      <c r="C431" s="428"/>
      <c r="D431" s="79"/>
      <c r="E431" s="428"/>
      <c r="F431" s="428"/>
      <c r="H431" s="428"/>
      <c r="I431" s="428"/>
      <c r="J431" s="428"/>
      <c r="K431" s="428"/>
      <c r="L431" s="428"/>
      <c r="M431" s="428"/>
      <c r="N431" s="428"/>
    </row>
    <row r="432" spans="3:14" ht="13.8" hidden="1" x14ac:dyDescent="0.25">
      <c r="C432" s="428"/>
      <c r="D432" s="79"/>
      <c r="E432" s="428"/>
      <c r="F432" s="428"/>
      <c r="H432" s="428"/>
      <c r="I432" s="428"/>
      <c r="J432" s="428"/>
      <c r="K432" s="428"/>
      <c r="L432" s="428"/>
      <c r="M432" s="428"/>
      <c r="N432" s="428"/>
    </row>
    <row r="433" spans="3:14" ht="13.8" hidden="1" x14ac:dyDescent="0.25">
      <c r="C433" s="428"/>
      <c r="D433" s="79"/>
      <c r="E433" s="428"/>
      <c r="F433" s="428"/>
      <c r="H433" s="428"/>
      <c r="I433" s="428"/>
      <c r="J433" s="428"/>
      <c r="K433" s="428"/>
      <c r="L433" s="428"/>
      <c r="M433" s="428"/>
      <c r="N433" s="428"/>
    </row>
    <row r="434" spans="3:14" ht="13.8" hidden="1" x14ac:dyDescent="0.25">
      <c r="C434" s="428"/>
      <c r="D434" s="79"/>
      <c r="E434" s="428"/>
      <c r="F434" s="428"/>
      <c r="H434" s="428"/>
      <c r="I434" s="428"/>
      <c r="J434" s="428"/>
      <c r="K434" s="428"/>
      <c r="L434" s="428"/>
      <c r="M434" s="428"/>
      <c r="N434" s="428"/>
    </row>
    <row r="435" spans="3:14" ht="13.8" hidden="1" x14ac:dyDescent="0.25">
      <c r="C435" s="428"/>
      <c r="D435" s="79"/>
      <c r="E435" s="428"/>
      <c r="F435" s="428"/>
      <c r="H435" s="428"/>
      <c r="I435" s="428"/>
      <c r="J435" s="428"/>
      <c r="K435" s="428"/>
      <c r="L435" s="428"/>
      <c r="M435" s="428"/>
      <c r="N435" s="428"/>
    </row>
    <row r="436" spans="3:14" ht="13.8" hidden="1" x14ac:dyDescent="0.25">
      <c r="C436" s="428"/>
      <c r="D436" s="79"/>
      <c r="E436" s="428"/>
      <c r="F436" s="428"/>
      <c r="H436" s="428"/>
      <c r="I436" s="428"/>
      <c r="J436" s="428"/>
      <c r="K436" s="428"/>
      <c r="L436" s="428"/>
      <c r="M436" s="428"/>
      <c r="N436" s="428"/>
    </row>
    <row r="437" spans="3:14" ht="13.8" hidden="1" x14ac:dyDescent="0.25">
      <c r="C437" s="428"/>
      <c r="D437" s="79"/>
      <c r="E437" s="428"/>
      <c r="F437" s="428"/>
      <c r="H437" s="428"/>
      <c r="I437" s="428"/>
      <c r="J437" s="428"/>
      <c r="K437" s="428"/>
      <c r="L437" s="428"/>
      <c r="M437" s="428"/>
      <c r="N437" s="428"/>
    </row>
    <row r="438" spans="3:14" ht="13.8" hidden="1" x14ac:dyDescent="0.25">
      <c r="C438" s="428"/>
      <c r="D438" s="79"/>
      <c r="E438" s="428"/>
      <c r="F438" s="428"/>
      <c r="H438" s="428"/>
      <c r="I438" s="428"/>
      <c r="J438" s="428"/>
      <c r="K438" s="428"/>
      <c r="L438" s="428"/>
      <c r="M438" s="428"/>
      <c r="N438" s="428"/>
    </row>
    <row r="439" spans="3:14" ht="13.8" hidden="1" x14ac:dyDescent="0.25">
      <c r="C439" s="428"/>
      <c r="D439" s="79"/>
      <c r="E439" s="428"/>
      <c r="F439" s="428"/>
      <c r="H439" s="428"/>
      <c r="I439" s="428"/>
      <c r="J439" s="428"/>
      <c r="K439" s="428"/>
      <c r="L439" s="428"/>
      <c r="M439" s="428"/>
      <c r="N439" s="428"/>
    </row>
    <row r="440" spans="3:14" ht="13.8" hidden="1" x14ac:dyDescent="0.25">
      <c r="C440" s="428"/>
      <c r="D440" s="79"/>
      <c r="E440" s="428"/>
      <c r="F440" s="428"/>
      <c r="H440" s="428"/>
      <c r="I440" s="428"/>
      <c r="J440" s="428"/>
      <c r="K440" s="428"/>
      <c r="L440" s="428"/>
      <c r="M440" s="428"/>
      <c r="N440" s="428"/>
    </row>
    <row r="441" spans="3:14" ht="13.8" hidden="1" x14ac:dyDescent="0.25">
      <c r="C441" s="428"/>
      <c r="D441" s="79"/>
      <c r="E441" s="428"/>
      <c r="F441" s="428"/>
      <c r="H441" s="428"/>
      <c r="I441" s="428"/>
      <c r="J441" s="428"/>
      <c r="K441" s="428"/>
      <c r="L441" s="428"/>
      <c r="M441" s="428"/>
      <c r="N441" s="428"/>
    </row>
    <row r="442" spans="3:14" ht="13.8" hidden="1" x14ac:dyDescent="0.25">
      <c r="C442" s="428"/>
      <c r="D442" s="79"/>
      <c r="E442" s="428"/>
      <c r="F442" s="428"/>
      <c r="H442" s="428"/>
      <c r="I442" s="428"/>
      <c r="J442" s="428"/>
      <c r="K442" s="428"/>
      <c r="L442" s="428"/>
      <c r="M442" s="428"/>
      <c r="N442" s="428"/>
    </row>
    <row r="443" spans="3:14" ht="13.8" hidden="1" x14ac:dyDescent="0.25">
      <c r="C443" s="428"/>
      <c r="D443" s="79"/>
      <c r="E443" s="428"/>
      <c r="F443" s="428"/>
      <c r="H443" s="428"/>
      <c r="I443" s="428"/>
      <c r="J443" s="428"/>
      <c r="K443" s="428"/>
      <c r="L443" s="428"/>
      <c r="M443" s="428"/>
      <c r="N443" s="428"/>
    </row>
    <row r="444" spans="3:14" ht="13.8" hidden="1" x14ac:dyDescent="0.25">
      <c r="C444" s="428"/>
      <c r="D444" s="79"/>
      <c r="E444" s="428"/>
      <c r="F444" s="428"/>
      <c r="H444" s="428"/>
      <c r="I444" s="428"/>
      <c r="J444" s="428"/>
      <c r="K444" s="428"/>
      <c r="L444" s="428"/>
      <c r="M444" s="428"/>
      <c r="N444" s="428"/>
    </row>
    <row r="445" spans="3:14" ht="13.8" hidden="1" x14ac:dyDescent="0.25">
      <c r="C445" s="428"/>
      <c r="D445" s="79"/>
      <c r="E445" s="428"/>
      <c r="F445" s="428"/>
      <c r="H445" s="428"/>
      <c r="I445" s="428"/>
      <c r="J445" s="428"/>
      <c r="K445" s="428"/>
      <c r="L445" s="428"/>
      <c r="M445" s="428"/>
      <c r="N445" s="428"/>
    </row>
    <row r="446" spans="3:14" ht="13.8" hidden="1" x14ac:dyDescent="0.25">
      <c r="C446" s="428"/>
      <c r="D446" s="79"/>
      <c r="E446" s="428"/>
      <c r="F446" s="428"/>
      <c r="H446" s="428"/>
      <c r="I446" s="428"/>
      <c r="J446" s="428"/>
      <c r="K446" s="428"/>
      <c r="L446" s="428"/>
      <c r="M446" s="428"/>
      <c r="N446" s="428"/>
    </row>
    <row r="447" spans="3:14" ht="13.8" hidden="1" x14ac:dyDescent="0.25">
      <c r="C447" s="428"/>
      <c r="D447" s="79"/>
      <c r="E447" s="428"/>
      <c r="F447" s="428"/>
      <c r="H447" s="428"/>
      <c r="I447" s="428"/>
      <c r="J447" s="428"/>
      <c r="K447" s="428"/>
      <c r="L447" s="428"/>
      <c r="M447" s="428"/>
      <c r="N447" s="428"/>
    </row>
    <row r="448" spans="3:14" ht="13.8" hidden="1" x14ac:dyDescent="0.25">
      <c r="C448" s="428"/>
      <c r="D448" s="79"/>
      <c r="E448" s="428"/>
      <c r="F448" s="428"/>
      <c r="H448" s="428"/>
      <c r="I448" s="428"/>
      <c r="J448" s="428"/>
      <c r="K448" s="428"/>
      <c r="L448" s="428"/>
      <c r="M448" s="428"/>
      <c r="N448" s="428"/>
    </row>
    <row r="449" spans="3:14" ht="13.8" hidden="1" x14ac:dyDescent="0.25">
      <c r="C449" s="428"/>
      <c r="D449" s="79"/>
      <c r="E449" s="428"/>
      <c r="F449" s="428"/>
      <c r="H449" s="428"/>
      <c r="I449" s="428"/>
      <c r="J449" s="428"/>
      <c r="K449" s="428"/>
      <c r="L449" s="428"/>
      <c r="M449" s="428"/>
      <c r="N449" s="428"/>
    </row>
    <row r="450" spans="3:14" ht="13.8" hidden="1" x14ac:dyDescent="0.25">
      <c r="C450" s="428"/>
      <c r="D450" s="79"/>
      <c r="E450" s="428"/>
      <c r="F450" s="428"/>
      <c r="H450" s="428"/>
      <c r="I450" s="428"/>
      <c r="J450" s="428"/>
      <c r="K450" s="428"/>
      <c r="L450" s="428"/>
      <c r="M450" s="428"/>
      <c r="N450" s="428"/>
    </row>
    <row r="451" spans="3:14" ht="13.8" hidden="1" x14ac:dyDescent="0.25">
      <c r="C451" s="428"/>
      <c r="D451" s="79"/>
      <c r="E451" s="428"/>
      <c r="F451" s="428"/>
      <c r="H451" s="428"/>
      <c r="I451" s="428"/>
      <c r="J451" s="428"/>
      <c r="K451" s="428"/>
      <c r="L451" s="428"/>
      <c r="M451" s="428"/>
      <c r="N451" s="428"/>
    </row>
    <row r="452" spans="3:14" ht="13.8" hidden="1" x14ac:dyDescent="0.25">
      <c r="C452" s="428"/>
      <c r="D452" s="79"/>
      <c r="E452" s="428"/>
      <c r="F452" s="428"/>
      <c r="H452" s="428"/>
      <c r="I452" s="428"/>
      <c r="J452" s="428"/>
      <c r="K452" s="428"/>
      <c r="L452" s="428"/>
      <c r="M452" s="428"/>
      <c r="N452" s="428"/>
    </row>
    <row r="453" spans="3:14" ht="13.8" hidden="1" x14ac:dyDescent="0.25">
      <c r="C453" s="428"/>
      <c r="D453" s="79"/>
      <c r="E453" s="428"/>
      <c r="F453" s="428"/>
      <c r="H453" s="428"/>
      <c r="I453" s="428"/>
      <c r="J453" s="428"/>
      <c r="K453" s="428"/>
      <c r="L453" s="428"/>
      <c r="M453" s="428"/>
      <c r="N453" s="428"/>
    </row>
    <row r="454" spans="3:14" ht="13.8" hidden="1" x14ac:dyDescent="0.25">
      <c r="C454" s="428"/>
      <c r="D454" s="79"/>
      <c r="E454" s="428"/>
      <c r="F454" s="428"/>
      <c r="H454" s="428"/>
      <c r="I454" s="428"/>
      <c r="J454" s="428"/>
      <c r="K454" s="428"/>
      <c r="L454" s="428"/>
      <c r="M454" s="428"/>
      <c r="N454" s="428"/>
    </row>
    <row r="455" spans="3:14" ht="13.8" hidden="1" x14ac:dyDescent="0.25">
      <c r="C455" s="428"/>
      <c r="D455" s="79"/>
      <c r="E455" s="428"/>
      <c r="F455" s="428"/>
      <c r="H455" s="428"/>
      <c r="I455" s="428"/>
      <c r="J455" s="428"/>
      <c r="K455" s="428"/>
      <c r="L455" s="428"/>
      <c r="M455" s="428"/>
      <c r="N455" s="428"/>
    </row>
    <row r="456" spans="3:14" ht="13.8" hidden="1" x14ac:dyDescent="0.25">
      <c r="C456" s="428"/>
      <c r="D456" s="79"/>
      <c r="E456" s="428"/>
      <c r="F456" s="428"/>
      <c r="H456" s="428"/>
      <c r="I456" s="428"/>
      <c r="J456" s="428"/>
      <c r="K456" s="428"/>
      <c r="L456" s="428"/>
      <c r="M456" s="428"/>
      <c r="N456" s="428"/>
    </row>
    <row r="457" spans="3:14" ht="13.8" hidden="1" x14ac:dyDescent="0.25">
      <c r="C457" s="428"/>
      <c r="D457" s="79"/>
      <c r="E457" s="428"/>
      <c r="F457" s="428"/>
      <c r="H457" s="428"/>
      <c r="I457" s="428"/>
      <c r="J457" s="428"/>
      <c r="K457" s="428"/>
      <c r="L457" s="428"/>
      <c r="M457" s="428"/>
      <c r="N457" s="428"/>
    </row>
    <row r="458" spans="3:14" ht="13.8" hidden="1" x14ac:dyDescent="0.25">
      <c r="C458" s="428"/>
      <c r="D458" s="79"/>
      <c r="E458" s="428"/>
      <c r="F458" s="428"/>
      <c r="H458" s="428"/>
      <c r="I458" s="428"/>
      <c r="J458" s="428"/>
      <c r="K458" s="428"/>
      <c r="L458" s="428"/>
      <c r="M458" s="428"/>
      <c r="N458" s="428"/>
    </row>
    <row r="459" spans="3:14" ht="13.8" hidden="1" x14ac:dyDescent="0.25">
      <c r="C459" s="428"/>
      <c r="D459" s="79"/>
      <c r="E459" s="428"/>
      <c r="F459" s="428"/>
      <c r="H459" s="428"/>
      <c r="I459" s="428"/>
      <c r="J459" s="428"/>
      <c r="K459" s="428"/>
      <c r="L459" s="428"/>
      <c r="M459" s="428"/>
      <c r="N459" s="428"/>
    </row>
    <row r="460" spans="3:14" ht="13.8" hidden="1" x14ac:dyDescent="0.25">
      <c r="C460" s="428"/>
      <c r="D460" s="79"/>
      <c r="E460" s="428"/>
      <c r="F460" s="428"/>
      <c r="H460" s="428"/>
      <c r="I460" s="428"/>
      <c r="J460" s="428"/>
      <c r="K460" s="428"/>
      <c r="L460" s="428"/>
      <c r="M460" s="428"/>
      <c r="N460" s="428"/>
    </row>
    <row r="461" spans="3:14" ht="13.8" hidden="1" x14ac:dyDescent="0.25">
      <c r="C461" s="428"/>
      <c r="D461" s="79"/>
      <c r="E461" s="428"/>
      <c r="F461" s="428"/>
      <c r="H461" s="428"/>
      <c r="I461" s="428"/>
      <c r="J461" s="428"/>
      <c r="K461" s="428"/>
      <c r="L461" s="428"/>
      <c r="M461" s="428"/>
      <c r="N461" s="428"/>
    </row>
    <row r="462" spans="3:14" ht="13.8" hidden="1" x14ac:dyDescent="0.25">
      <c r="C462" s="428"/>
      <c r="D462" s="79"/>
      <c r="E462" s="428"/>
      <c r="F462" s="428"/>
      <c r="H462" s="428"/>
      <c r="I462" s="428"/>
      <c r="J462" s="428"/>
      <c r="K462" s="428"/>
      <c r="L462" s="428"/>
      <c r="M462" s="428"/>
      <c r="N462" s="428"/>
    </row>
    <row r="463" spans="3:14" ht="13.8" hidden="1" x14ac:dyDescent="0.25">
      <c r="C463" s="428"/>
      <c r="D463" s="79"/>
      <c r="E463" s="428"/>
      <c r="F463" s="428"/>
      <c r="H463" s="428"/>
      <c r="I463" s="428"/>
      <c r="J463" s="428"/>
      <c r="K463" s="428"/>
      <c r="L463" s="428"/>
      <c r="M463" s="428"/>
      <c r="N463" s="428"/>
    </row>
    <row r="464" spans="3:14" ht="13.8" hidden="1" x14ac:dyDescent="0.25">
      <c r="C464" s="428"/>
      <c r="D464" s="79"/>
      <c r="E464" s="428"/>
      <c r="F464" s="428"/>
      <c r="H464" s="428"/>
      <c r="I464" s="428"/>
      <c r="J464" s="428"/>
      <c r="K464" s="428"/>
      <c r="L464" s="428"/>
      <c r="M464" s="428"/>
      <c r="N464" s="428"/>
    </row>
    <row r="465" spans="3:14" ht="13.8" hidden="1" x14ac:dyDescent="0.25">
      <c r="C465" s="428"/>
      <c r="D465" s="79"/>
      <c r="E465" s="428"/>
      <c r="F465" s="428"/>
      <c r="H465" s="428"/>
      <c r="I465" s="428"/>
      <c r="J465" s="428"/>
      <c r="K465" s="428"/>
      <c r="L465" s="428"/>
      <c r="M465" s="428"/>
      <c r="N465" s="428"/>
    </row>
    <row r="466" spans="3:14" ht="13.8" hidden="1" x14ac:dyDescent="0.25">
      <c r="C466" s="428"/>
      <c r="D466" s="79"/>
      <c r="E466" s="428"/>
      <c r="F466" s="428"/>
      <c r="H466" s="428"/>
      <c r="I466" s="428"/>
      <c r="J466" s="428"/>
      <c r="K466" s="428"/>
      <c r="L466" s="428"/>
      <c r="M466" s="428"/>
      <c r="N466" s="428"/>
    </row>
    <row r="467" spans="3:14" ht="13.8" hidden="1" x14ac:dyDescent="0.25">
      <c r="C467" s="428"/>
      <c r="D467" s="79"/>
      <c r="E467" s="428"/>
      <c r="F467" s="428"/>
      <c r="H467" s="428"/>
      <c r="I467" s="428"/>
      <c r="J467" s="428"/>
      <c r="K467" s="428"/>
      <c r="L467" s="428"/>
      <c r="M467" s="428"/>
      <c r="N467" s="428"/>
    </row>
    <row r="468" spans="3:14" ht="13.8" hidden="1" x14ac:dyDescent="0.25">
      <c r="C468" s="428"/>
      <c r="D468" s="79"/>
      <c r="E468" s="428"/>
      <c r="F468" s="428"/>
      <c r="H468" s="428"/>
      <c r="I468" s="428"/>
      <c r="J468" s="428"/>
      <c r="K468" s="428"/>
      <c r="L468" s="428"/>
      <c r="M468" s="428"/>
      <c r="N468" s="428"/>
    </row>
    <row r="469" spans="3:14" ht="13.8" hidden="1" x14ac:dyDescent="0.25">
      <c r="C469" s="428"/>
      <c r="D469" s="79"/>
      <c r="E469" s="428"/>
      <c r="F469" s="428"/>
      <c r="H469" s="428"/>
      <c r="I469" s="428"/>
      <c r="J469" s="428"/>
      <c r="K469" s="428"/>
      <c r="L469" s="428"/>
      <c r="M469" s="428"/>
      <c r="N469" s="428"/>
    </row>
    <row r="470" spans="3:14" ht="13.8" hidden="1" x14ac:dyDescent="0.25">
      <c r="C470" s="428"/>
      <c r="D470" s="79"/>
      <c r="E470" s="428"/>
      <c r="F470" s="428"/>
      <c r="H470" s="428"/>
      <c r="I470" s="428"/>
      <c r="J470" s="428"/>
      <c r="K470" s="428"/>
      <c r="L470" s="428"/>
      <c r="M470" s="428"/>
      <c r="N470" s="428"/>
    </row>
    <row r="471" spans="3:14" ht="13.8" hidden="1" x14ac:dyDescent="0.25">
      <c r="C471" s="428"/>
      <c r="D471" s="79"/>
      <c r="E471" s="428"/>
      <c r="F471" s="428"/>
      <c r="H471" s="428"/>
      <c r="I471" s="428"/>
      <c r="J471" s="428"/>
      <c r="K471" s="428"/>
      <c r="L471" s="428"/>
      <c r="M471" s="428"/>
      <c r="N471" s="428"/>
    </row>
    <row r="472" spans="3:14" ht="13.8" hidden="1" x14ac:dyDescent="0.25">
      <c r="C472" s="428"/>
      <c r="D472" s="79"/>
      <c r="E472" s="428"/>
      <c r="F472" s="428"/>
      <c r="H472" s="428"/>
      <c r="I472" s="428"/>
      <c r="J472" s="428"/>
      <c r="K472" s="428"/>
      <c r="L472" s="428"/>
      <c r="M472" s="428"/>
      <c r="N472" s="428"/>
    </row>
    <row r="473" spans="3:14" ht="13.8" hidden="1" x14ac:dyDescent="0.25">
      <c r="C473" s="428"/>
      <c r="D473" s="79"/>
      <c r="E473" s="428"/>
      <c r="F473" s="428"/>
      <c r="H473" s="428"/>
      <c r="I473" s="428"/>
      <c r="J473" s="428"/>
      <c r="K473" s="428"/>
      <c r="L473" s="428"/>
      <c r="M473" s="428"/>
      <c r="N473" s="428"/>
    </row>
    <row r="474" spans="3:14" ht="13.8" hidden="1" x14ac:dyDescent="0.25">
      <c r="C474" s="428"/>
      <c r="D474" s="79"/>
      <c r="E474" s="428"/>
      <c r="F474" s="428"/>
      <c r="H474" s="428"/>
      <c r="I474" s="428"/>
      <c r="J474" s="428"/>
      <c r="K474" s="428"/>
      <c r="L474" s="428"/>
      <c r="M474" s="428"/>
      <c r="N474" s="428"/>
    </row>
    <row r="475" spans="3:14" ht="13.8" hidden="1" x14ac:dyDescent="0.25">
      <c r="C475" s="428"/>
      <c r="D475" s="79"/>
      <c r="E475" s="428"/>
      <c r="F475" s="428"/>
      <c r="H475" s="428"/>
      <c r="I475" s="428"/>
      <c r="J475" s="428"/>
      <c r="K475" s="428"/>
      <c r="L475" s="428"/>
      <c r="M475" s="428"/>
      <c r="N475" s="428"/>
    </row>
    <row r="476" spans="3:14" ht="13.8" hidden="1" x14ac:dyDescent="0.25">
      <c r="C476" s="428"/>
      <c r="D476" s="79"/>
      <c r="E476" s="428"/>
      <c r="F476" s="428"/>
      <c r="H476" s="428"/>
      <c r="I476" s="428"/>
      <c r="J476" s="428"/>
      <c r="K476" s="428"/>
      <c r="L476" s="428"/>
      <c r="M476" s="428"/>
      <c r="N476" s="428"/>
    </row>
    <row r="477" spans="3:14" ht="13.8" hidden="1" x14ac:dyDescent="0.25">
      <c r="C477" s="428"/>
      <c r="D477" s="79"/>
      <c r="E477" s="428"/>
      <c r="F477" s="428"/>
      <c r="H477" s="428"/>
      <c r="I477" s="428"/>
      <c r="J477" s="428"/>
      <c r="K477" s="428"/>
      <c r="L477" s="428"/>
      <c r="M477" s="428"/>
      <c r="N477" s="428"/>
    </row>
    <row r="478" spans="3:14" ht="13.8" hidden="1" x14ac:dyDescent="0.25">
      <c r="C478" s="428"/>
      <c r="D478" s="79"/>
      <c r="E478" s="428"/>
      <c r="F478" s="428"/>
      <c r="H478" s="428"/>
      <c r="I478" s="428"/>
      <c r="J478" s="428"/>
      <c r="K478" s="428"/>
      <c r="L478" s="428"/>
      <c r="M478" s="428"/>
      <c r="N478" s="428"/>
    </row>
    <row r="479" spans="3:14" ht="13.8" hidden="1" x14ac:dyDescent="0.25">
      <c r="C479" s="428"/>
      <c r="D479" s="79"/>
      <c r="E479" s="428"/>
      <c r="F479" s="428"/>
      <c r="H479" s="428"/>
      <c r="I479" s="428"/>
      <c r="J479" s="428"/>
      <c r="K479" s="428"/>
      <c r="L479" s="428"/>
      <c r="M479" s="428"/>
      <c r="N479" s="428"/>
    </row>
    <row r="480" spans="3:14" ht="13.8" hidden="1" x14ac:dyDescent="0.25">
      <c r="C480" s="428"/>
      <c r="D480" s="79"/>
      <c r="E480" s="428"/>
      <c r="F480" s="428"/>
      <c r="H480" s="428"/>
      <c r="I480" s="428"/>
      <c r="J480" s="428"/>
      <c r="K480" s="428"/>
      <c r="L480" s="428"/>
      <c r="M480" s="428"/>
      <c r="N480" s="428"/>
    </row>
    <row r="481" spans="3:14" ht="13.8" hidden="1" x14ac:dyDescent="0.25">
      <c r="C481" s="428"/>
      <c r="D481" s="79"/>
      <c r="E481" s="428"/>
      <c r="F481" s="428"/>
      <c r="H481" s="428"/>
      <c r="I481" s="428"/>
      <c r="J481" s="428"/>
      <c r="K481" s="428"/>
      <c r="L481" s="428"/>
      <c r="M481" s="428"/>
      <c r="N481" s="428"/>
    </row>
    <row r="482" spans="3:14" ht="13.8" hidden="1" x14ac:dyDescent="0.25">
      <c r="C482" s="428"/>
      <c r="D482" s="79"/>
      <c r="E482" s="428"/>
      <c r="F482" s="428"/>
      <c r="H482" s="428"/>
      <c r="I482" s="428"/>
      <c r="J482" s="428"/>
      <c r="K482" s="428"/>
      <c r="L482" s="428"/>
      <c r="M482" s="428"/>
      <c r="N482" s="428"/>
    </row>
    <row r="483" spans="3:14" ht="13.8" hidden="1" x14ac:dyDescent="0.25">
      <c r="C483" s="428"/>
      <c r="D483" s="79"/>
      <c r="E483" s="428"/>
      <c r="F483" s="428"/>
      <c r="H483" s="428"/>
      <c r="I483" s="428"/>
      <c r="J483" s="428"/>
      <c r="K483" s="428"/>
      <c r="L483" s="428"/>
      <c r="M483" s="428"/>
      <c r="N483" s="428"/>
    </row>
    <row r="484" spans="3:14" ht="13.8" hidden="1" x14ac:dyDescent="0.25">
      <c r="C484" s="428"/>
      <c r="D484" s="79"/>
      <c r="E484" s="428"/>
      <c r="F484" s="428"/>
      <c r="H484" s="428"/>
      <c r="I484" s="428"/>
      <c r="J484" s="428"/>
      <c r="K484" s="428"/>
      <c r="L484" s="428"/>
      <c r="M484" s="428"/>
      <c r="N484" s="428"/>
    </row>
    <row r="485" spans="3:14" ht="13.8" hidden="1" x14ac:dyDescent="0.25">
      <c r="C485" s="428"/>
      <c r="D485" s="79"/>
      <c r="E485" s="428"/>
      <c r="F485" s="428"/>
      <c r="H485" s="428"/>
      <c r="I485" s="428"/>
      <c r="J485" s="428"/>
      <c r="K485" s="428"/>
      <c r="L485" s="428"/>
      <c r="M485" s="428"/>
      <c r="N485" s="428"/>
    </row>
    <row r="486" spans="3:14" ht="13.8" hidden="1" x14ac:dyDescent="0.25">
      <c r="C486" s="428"/>
      <c r="D486" s="79"/>
      <c r="E486" s="428"/>
      <c r="F486" s="428"/>
      <c r="H486" s="428"/>
      <c r="I486" s="428"/>
      <c r="J486" s="428"/>
      <c r="K486" s="428"/>
      <c r="L486" s="428"/>
      <c r="M486" s="428"/>
      <c r="N486" s="428"/>
    </row>
    <row r="487" spans="3:14" ht="13.8" hidden="1" x14ac:dyDescent="0.25">
      <c r="C487" s="428"/>
      <c r="D487" s="79"/>
      <c r="E487" s="428"/>
      <c r="F487" s="428"/>
      <c r="H487" s="428"/>
      <c r="I487" s="428"/>
      <c r="J487" s="428"/>
      <c r="K487" s="428"/>
      <c r="L487" s="428"/>
      <c r="M487" s="428"/>
      <c r="N487" s="428"/>
    </row>
    <row r="488" spans="3:14" ht="13.8" hidden="1" x14ac:dyDescent="0.25">
      <c r="C488" s="428"/>
      <c r="D488" s="79"/>
      <c r="E488" s="428"/>
      <c r="F488" s="428"/>
      <c r="H488" s="428"/>
      <c r="I488" s="428"/>
      <c r="J488" s="428"/>
      <c r="K488" s="428"/>
      <c r="L488" s="428"/>
      <c r="M488" s="428"/>
      <c r="N488" s="428"/>
    </row>
    <row r="489" spans="3:14" ht="13.8" hidden="1" x14ac:dyDescent="0.25">
      <c r="C489" s="428"/>
      <c r="D489" s="79"/>
      <c r="E489" s="428"/>
      <c r="F489" s="428"/>
      <c r="H489" s="428"/>
      <c r="I489" s="428"/>
      <c r="J489" s="428"/>
      <c r="K489" s="428"/>
      <c r="L489" s="428"/>
      <c r="M489" s="428"/>
      <c r="N489" s="428"/>
    </row>
    <row r="490" spans="3:14" ht="13.8" hidden="1" x14ac:dyDescent="0.25">
      <c r="C490" s="428"/>
      <c r="D490" s="79"/>
      <c r="E490" s="428"/>
      <c r="F490" s="428"/>
      <c r="H490" s="428"/>
      <c r="I490" s="428"/>
      <c r="J490" s="428"/>
      <c r="K490" s="428"/>
      <c r="L490" s="428"/>
      <c r="M490" s="428"/>
      <c r="N490" s="428"/>
    </row>
    <row r="491" spans="3:14" ht="13.8" hidden="1" x14ac:dyDescent="0.25">
      <c r="C491" s="428"/>
      <c r="D491" s="79"/>
      <c r="E491" s="428"/>
      <c r="F491" s="428"/>
      <c r="H491" s="428"/>
      <c r="I491" s="428"/>
      <c r="J491" s="428"/>
      <c r="K491" s="428"/>
      <c r="L491" s="428"/>
      <c r="M491" s="428"/>
      <c r="N491" s="428"/>
    </row>
    <row r="492" spans="3:14" ht="13.8" hidden="1" x14ac:dyDescent="0.25">
      <c r="C492" s="428"/>
      <c r="D492" s="79"/>
      <c r="E492" s="428"/>
      <c r="F492" s="428"/>
      <c r="H492" s="428"/>
      <c r="I492" s="428"/>
      <c r="J492" s="428"/>
      <c r="K492" s="428"/>
      <c r="L492" s="428"/>
      <c r="M492" s="428"/>
      <c r="N492" s="428"/>
    </row>
    <row r="493" spans="3:14" ht="13.8" hidden="1" x14ac:dyDescent="0.25">
      <c r="C493" s="428"/>
      <c r="D493" s="79"/>
      <c r="E493" s="428"/>
      <c r="F493" s="428"/>
      <c r="H493" s="428"/>
      <c r="I493" s="428"/>
      <c r="J493" s="428"/>
      <c r="K493" s="428"/>
      <c r="L493" s="428"/>
      <c r="M493" s="428"/>
      <c r="N493" s="428"/>
    </row>
    <row r="494" spans="3:14" ht="13.8" hidden="1" x14ac:dyDescent="0.25">
      <c r="C494" s="428"/>
      <c r="D494" s="79"/>
      <c r="E494" s="428"/>
      <c r="F494" s="428"/>
      <c r="H494" s="428"/>
      <c r="I494" s="428"/>
      <c r="J494" s="428"/>
      <c r="K494" s="428"/>
      <c r="L494" s="428"/>
      <c r="M494" s="428"/>
      <c r="N494" s="428"/>
    </row>
    <row r="495" spans="3:14" ht="13.8" hidden="1" x14ac:dyDescent="0.25">
      <c r="C495" s="428"/>
      <c r="D495" s="79"/>
      <c r="E495" s="428"/>
      <c r="F495" s="428"/>
      <c r="H495" s="428"/>
      <c r="I495" s="428"/>
      <c r="J495" s="428"/>
      <c r="K495" s="428"/>
      <c r="L495" s="428"/>
      <c r="M495" s="428"/>
      <c r="N495" s="428"/>
    </row>
    <row r="496" spans="3:14" ht="13.8" hidden="1" x14ac:dyDescent="0.25">
      <c r="C496" s="428"/>
      <c r="D496" s="79"/>
      <c r="E496" s="428"/>
      <c r="F496" s="428"/>
      <c r="H496" s="428"/>
      <c r="I496" s="428"/>
      <c r="J496" s="428"/>
      <c r="K496" s="428"/>
      <c r="L496" s="428"/>
      <c r="M496" s="428"/>
      <c r="N496" s="428"/>
    </row>
    <row r="497" spans="3:14" ht="13.8" hidden="1" x14ac:dyDescent="0.25">
      <c r="C497" s="428"/>
      <c r="D497" s="79"/>
      <c r="E497" s="428"/>
      <c r="F497" s="428"/>
      <c r="H497" s="428"/>
      <c r="I497" s="428"/>
      <c r="J497" s="428"/>
      <c r="K497" s="428"/>
      <c r="L497" s="428"/>
      <c r="M497" s="428"/>
      <c r="N497" s="428"/>
    </row>
    <row r="498" spans="3:14" ht="13.8" hidden="1" x14ac:dyDescent="0.25">
      <c r="C498" s="428"/>
      <c r="D498" s="79"/>
      <c r="E498" s="428"/>
      <c r="F498" s="428"/>
      <c r="H498" s="428"/>
      <c r="I498" s="428"/>
      <c r="J498" s="428"/>
      <c r="K498" s="428"/>
      <c r="L498" s="428"/>
      <c r="M498" s="428"/>
      <c r="N498" s="428"/>
    </row>
    <row r="499" spans="3:14" ht="13.8" hidden="1" x14ac:dyDescent="0.25">
      <c r="C499" s="428"/>
      <c r="D499" s="79"/>
      <c r="E499" s="428"/>
      <c r="F499" s="428"/>
      <c r="H499" s="428"/>
      <c r="I499" s="428"/>
      <c r="J499" s="428"/>
      <c r="K499" s="428"/>
      <c r="L499" s="428"/>
      <c r="M499" s="428"/>
      <c r="N499" s="428"/>
    </row>
    <row r="500" spans="3:14" ht="13.8" hidden="1" x14ac:dyDescent="0.25">
      <c r="C500" s="428"/>
      <c r="D500" s="79"/>
      <c r="E500" s="428"/>
      <c r="F500" s="428"/>
      <c r="H500" s="428"/>
      <c r="I500" s="428"/>
      <c r="J500" s="428"/>
      <c r="K500" s="428"/>
      <c r="L500" s="428"/>
      <c r="M500" s="428"/>
      <c r="N500" s="428"/>
    </row>
    <row r="501" spans="3:14" ht="13.8" hidden="1" x14ac:dyDescent="0.25">
      <c r="C501" s="428"/>
      <c r="D501" s="79"/>
      <c r="E501" s="428"/>
      <c r="F501" s="428"/>
      <c r="H501" s="428"/>
      <c r="I501" s="428"/>
      <c r="J501" s="428"/>
      <c r="K501" s="428"/>
      <c r="L501" s="428"/>
      <c r="M501" s="428"/>
      <c r="N501" s="428"/>
    </row>
    <row r="502" spans="3:14" ht="13.8" hidden="1" x14ac:dyDescent="0.25">
      <c r="C502" s="428"/>
      <c r="D502" s="79"/>
      <c r="E502" s="428"/>
      <c r="F502" s="428"/>
      <c r="H502" s="428"/>
      <c r="I502" s="428"/>
      <c r="J502" s="428"/>
      <c r="K502" s="428"/>
      <c r="L502" s="428"/>
      <c r="M502" s="428"/>
      <c r="N502" s="428"/>
    </row>
    <row r="503" spans="3:14" ht="13.8" hidden="1" x14ac:dyDescent="0.25">
      <c r="C503" s="428"/>
      <c r="D503" s="79"/>
      <c r="E503" s="428"/>
      <c r="F503" s="428"/>
      <c r="H503" s="428"/>
      <c r="I503" s="428"/>
      <c r="J503" s="428"/>
      <c r="K503" s="428"/>
      <c r="L503" s="428"/>
      <c r="M503" s="428"/>
      <c r="N503" s="428"/>
    </row>
    <row r="504" spans="3:14" ht="13.8" hidden="1" x14ac:dyDescent="0.25">
      <c r="C504" s="428"/>
      <c r="D504" s="79"/>
      <c r="E504" s="428"/>
      <c r="F504" s="428"/>
      <c r="H504" s="428"/>
      <c r="I504" s="428"/>
      <c r="J504" s="428"/>
      <c r="K504" s="428"/>
      <c r="L504" s="428"/>
      <c r="M504" s="428"/>
      <c r="N504" s="428"/>
    </row>
    <row r="505" spans="3:14" ht="13.8" hidden="1" x14ac:dyDescent="0.25">
      <c r="C505" s="428"/>
      <c r="D505" s="79"/>
      <c r="E505" s="428"/>
      <c r="F505" s="428"/>
      <c r="H505" s="428"/>
      <c r="I505" s="428"/>
      <c r="J505" s="428"/>
      <c r="K505" s="428"/>
      <c r="L505" s="428"/>
      <c r="M505" s="428"/>
      <c r="N505" s="428"/>
    </row>
    <row r="506" spans="3:14" ht="13.8" hidden="1" x14ac:dyDescent="0.25">
      <c r="C506" s="428"/>
      <c r="D506" s="79"/>
      <c r="E506" s="428"/>
      <c r="F506" s="428"/>
      <c r="H506" s="428"/>
      <c r="I506" s="428"/>
      <c r="J506" s="428"/>
      <c r="K506" s="428"/>
      <c r="L506" s="428"/>
      <c r="M506" s="428"/>
      <c r="N506" s="428"/>
    </row>
    <row r="507" spans="3:14" ht="13.8" hidden="1" x14ac:dyDescent="0.25">
      <c r="C507" s="428"/>
      <c r="D507" s="79"/>
      <c r="E507" s="428"/>
      <c r="F507" s="428"/>
      <c r="H507" s="428"/>
      <c r="I507" s="428"/>
      <c r="J507" s="428"/>
      <c r="K507" s="428"/>
      <c r="L507" s="428"/>
      <c r="M507" s="428"/>
      <c r="N507" s="428"/>
    </row>
    <row r="508" spans="3:14" ht="13.8" hidden="1" x14ac:dyDescent="0.25">
      <c r="C508" s="428"/>
      <c r="D508" s="79"/>
      <c r="E508" s="428"/>
      <c r="F508" s="428"/>
      <c r="H508" s="428"/>
      <c r="I508" s="428"/>
      <c r="J508" s="428"/>
      <c r="K508" s="428"/>
      <c r="L508" s="428"/>
      <c r="M508" s="428"/>
      <c r="N508" s="428"/>
    </row>
    <row r="509" spans="3:14" ht="13.8" hidden="1" x14ac:dyDescent="0.25">
      <c r="C509" s="428"/>
      <c r="D509" s="79"/>
      <c r="E509" s="428"/>
      <c r="F509" s="428"/>
      <c r="H509" s="428"/>
      <c r="I509" s="428"/>
      <c r="J509" s="428"/>
      <c r="K509" s="428"/>
      <c r="L509" s="428"/>
      <c r="M509" s="428"/>
      <c r="N509" s="428"/>
    </row>
    <row r="510" spans="3:14" ht="13.8" hidden="1" x14ac:dyDescent="0.25">
      <c r="C510" s="428"/>
      <c r="D510" s="79"/>
      <c r="E510" s="428"/>
      <c r="F510" s="428"/>
      <c r="H510" s="428"/>
      <c r="I510" s="428"/>
      <c r="J510" s="428"/>
      <c r="K510" s="428"/>
      <c r="L510" s="428"/>
      <c r="M510" s="428"/>
      <c r="N510" s="428"/>
    </row>
    <row r="511" spans="3:14" ht="13.8" hidden="1" x14ac:dyDescent="0.25">
      <c r="C511" s="428"/>
      <c r="D511" s="79"/>
      <c r="E511" s="428"/>
      <c r="F511" s="428"/>
      <c r="H511" s="428"/>
      <c r="I511" s="428"/>
      <c r="J511" s="428"/>
      <c r="K511" s="428"/>
      <c r="L511" s="428"/>
      <c r="M511" s="428"/>
      <c r="N511" s="428"/>
    </row>
    <row r="512" spans="3:14" ht="13.8" hidden="1" x14ac:dyDescent="0.25">
      <c r="C512" s="428"/>
      <c r="D512" s="79"/>
      <c r="E512" s="428"/>
      <c r="F512" s="428"/>
      <c r="H512" s="428"/>
      <c r="I512" s="428"/>
      <c r="J512" s="428"/>
      <c r="K512" s="428"/>
      <c r="L512" s="428"/>
      <c r="M512" s="428"/>
      <c r="N512" s="428"/>
    </row>
    <row r="513" spans="3:14" ht="13.8" hidden="1" x14ac:dyDescent="0.25">
      <c r="C513" s="428"/>
      <c r="D513" s="79"/>
      <c r="E513" s="428"/>
      <c r="F513" s="428"/>
      <c r="H513" s="428"/>
      <c r="I513" s="428"/>
      <c r="J513" s="428"/>
      <c r="K513" s="428"/>
      <c r="L513" s="428"/>
      <c r="M513" s="428"/>
      <c r="N513" s="428"/>
    </row>
    <row r="514" spans="3:14" ht="13.8" hidden="1" x14ac:dyDescent="0.25">
      <c r="C514" s="428"/>
      <c r="D514" s="79"/>
      <c r="E514" s="428"/>
      <c r="F514" s="428"/>
      <c r="H514" s="428"/>
      <c r="I514" s="428"/>
      <c r="J514" s="428"/>
      <c r="K514" s="428"/>
      <c r="L514" s="428"/>
      <c r="M514" s="428"/>
      <c r="N514" s="428"/>
    </row>
    <row r="515" spans="3:14" ht="13.8" hidden="1" x14ac:dyDescent="0.25">
      <c r="C515" s="428"/>
      <c r="D515" s="79"/>
      <c r="E515" s="428"/>
      <c r="F515" s="428"/>
      <c r="H515" s="428"/>
      <c r="I515" s="428"/>
      <c r="J515" s="428"/>
      <c r="K515" s="428"/>
      <c r="L515" s="428"/>
      <c r="M515" s="428"/>
      <c r="N515" s="428"/>
    </row>
    <row r="516" spans="3:14" ht="13.8" hidden="1" x14ac:dyDescent="0.25">
      <c r="C516" s="428"/>
      <c r="D516" s="79"/>
      <c r="E516" s="428"/>
      <c r="F516" s="428"/>
      <c r="H516" s="428"/>
      <c r="I516" s="428"/>
      <c r="J516" s="428"/>
      <c r="K516" s="428"/>
      <c r="L516" s="428"/>
      <c r="M516" s="428"/>
      <c r="N516" s="428"/>
    </row>
    <row r="517" spans="3:14" ht="13.8" hidden="1" x14ac:dyDescent="0.25">
      <c r="C517" s="428"/>
      <c r="D517" s="79"/>
      <c r="E517" s="428"/>
      <c r="F517" s="428"/>
      <c r="H517" s="428"/>
      <c r="I517" s="428"/>
      <c r="J517" s="428"/>
      <c r="K517" s="428"/>
      <c r="L517" s="428"/>
      <c r="M517" s="428"/>
      <c r="N517" s="428"/>
    </row>
    <row r="518" spans="3:14" ht="13.8" hidden="1" x14ac:dyDescent="0.25">
      <c r="C518" s="428"/>
      <c r="D518" s="79"/>
      <c r="E518" s="428"/>
      <c r="F518" s="428"/>
      <c r="H518" s="428"/>
      <c r="I518" s="428"/>
      <c r="J518" s="428"/>
      <c r="K518" s="428"/>
      <c r="L518" s="428"/>
      <c r="M518" s="428"/>
      <c r="N518" s="428"/>
    </row>
    <row r="519" spans="3:14" ht="13.8" hidden="1" x14ac:dyDescent="0.25">
      <c r="C519" s="428"/>
      <c r="D519" s="79"/>
      <c r="E519" s="428"/>
      <c r="F519" s="428"/>
      <c r="H519" s="428"/>
      <c r="I519" s="428"/>
      <c r="J519" s="428"/>
      <c r="K519" s="428"/>
      <c r="L519" s="428"/>
      <c r="M519" s="428"/>
      <c r="N519" s="428"/>
    </row>
    <row r="520" spans="3:14" ht="13.8" hidden="1" x14ac:dyDescent="0.25">
      <c r="C520" s="428"/>
      <c r="D520" s="79"/>
      <c r="E520" s="428"/>
      <c r="F520" s="428"/>
      <c r="H520" s="428"/>
      <c r="I520" s="428"/>
      <c r="J520" s="428"/>
      <c r="K520" s="428"/>
      <c r="L520" s="428"/>
      <c r="M520" s="428"/>
      <c r="N520" s="428"/>
    </row>
    <row r="521" spans="3:14" ht="13.8" hidden="1" x14ac:dyDescent="0.25">
      <c r="C521" s="428"/>
      <c r="D521" s="79"/>
      <c r="E521" s="428"/>
      <c r="F521" s="428"/>
      <c r="H521" s="428"/>
      <c r="I521" s="428"/>
      <c r="J521" s="428"/>
      <c r="K521" s="428"/>
      <c r="L521" s="428"/>
      <c r="M521" s="428"/>
      <c r="N521" s="428"/>
    </row>
    <row r="522" spans="3:14" ht="13.8" hidden="1" x14ac:dyDescent="0.25">
      <c r="C522" s="428"/>
      <c r="D522" s="79"/>
      <c r="E522" s="428"/>
      <c r="F522" s="428"/>
      <c r="H522" s="428"/>
      <c r="I522" s="428"/>
      <c r="J522" s="428"/>
      <c r="K522" s="428"/>
      <c r="L522" s="428"/>
      <c r="M522" s="428"/>
      <c r="N522" s="428"/>
    </row>
    <row r="523" spans="3:14" ht="13.8" hidden="1" x14ac:dyDescent="0.25">
      <c r="C523" s="428"/>
      <c r="D523" s="79"/>
      <c r="E523" s="428"/>
      <c r="F523" s="428"/>
      <c r="H523" s="428"/>
      <c r="I523" s="428"/>
      <c r="J523" s="428"/>
      <c r="K523" s="428"/>
      <c r="L523" s="428"/>
      <c r="M523" s="428"/>
      <c r="N523" s="428"/>
    </row>
    <row r="524" spans="3:14" ht="13.8" hidden="1" x14ac:dyDescent="0.25">
      <c r="C524" s="428"/>
      <c r="D524" s="79"/>
      <c r="E524" s="428"/>
      <c r="F524" s="428"/>
      <c r="H524" s="428"/>
      <c r="I524" s="428"/>
      <c r="J524" s="428"/>
      <c r="K524" s="428"/>
      <c r="L524" s="428"/>
      <c r="M524" s="428"/>
      <c r="N524" s="428"/>
    </row>
    <row r="525" spans="3:14" ht="13.8" hidden="1" x14ac:dyDescent="0.25">
      <c r="C525" s="428"/>
      <c r="D525" s="79"/>
      <c r="E525" s="428"/>
      <c r="F525" s="428"/>
      <c r="H525" s="428"/>
      <c r="I525" s="428"/>
      <c r="J525" s="428"/>
      <c r="K525" s="428"/>
      <c r="L525" s="428"/>
      <c r="M525" s="428"/>
      <c r="N525" s="428"/>
    </row>
    <row r="526" spans="3:14" ht="13.8" hidden="1" x14ac:dyDescent="0.25">
      <c r="C526" s="428"/>
      <c r="D526" s="79"/>
      <c r="E526" s="428"/>
      <c r="F526" s="428"/>
      <c r="H526" s="428"/>
      <c r="I526" s="428"/>
      <c r="J526" s="428"/>
      <c r="K526" s="428"/>
      <c r="L526" s="428"/>
      <c r="M526" s="428"/>
      <c r="N526" s="428"/>
    </row>
    <row r="527" spans="3:14" ht="13.8" hidden="1" x14ac:dyDescent="0.25">
      <c r="C527" s="428"/>
      <c r="D527" s="79"/>
      <c r="E527" s="428"/>
      <c r="F527" s="428"/>
      <c r="H527" s="428"/>
      <c r="I527" s="428"/>
      <c r="J527" s="428"/>
      <c r="K527" s="428"/>
      <c r="L527" s="428"/>
      <c r="M527" s="428"/>
      <c r="N527" s="428"/>
    </row>
    <row r="528" spans="3:14" ht="13.8" hidden="1" x14ac:dyDescent="0.25">
      <c r="C528" s="428"/>
      <c r="D528" s="79"/>
      <c r="E528" s="428"/>
      <c r="F528" s="428"/>
      <c r="H528" s="428"/>
      <c r="I528" s="428"/>
      <c r="J528" s="428"/>
      <c r="K528" s="428"/>
      <c r="L528" s="428"/>
      <c r="M528" s="428"/>
      <c r="N528" s="428"/>
    </row>
    <row r="529" spans="3:14" ht="13.8" hidden="1" x14ac:dyDescent="0.25">
      <c r="C529" s="428"/>
      <c r="D529" s="79"/>
      <c r="E529" s="428"/>
      <c r="F529" s="428"/>
      <c r="H529" s="428"/>
      <c r="I529" s="428"/>
      <c r="J529" s="428"/>
      <c r="K529" s="428"/>
      <c r="L529" s="428"/>
      <c r="M529" s="428"/>
      <c r="N529" s="428"/>
    </row>
    <row r="530" spans="3:14" ht="13.8" hidden="1" x14ac:dyDescent="0.25">
      <c r="C530" s="428"/>
      <c r="D530" s="79"/>
      <c r="E530" s="428"/>
      <c r="F530" s="428"/>
      <c r="H530" s="428"/>
      <c r="I530" s="428"/>
      <c r="J530" s="428"/>
      <c r="K530" s="428"/>
      <c r="L530" s="428"/>
      <c r="M530" s="428"/>
      <c r="N530" s="428"/>
    </row>
    <row r="531" spans="3:14" ht="13.8" hidden="1" x14ac:dyDescent="0.25">
      <c r="C531" s="428"/>
      <c r="D531" s="79"/>
      <c r="E531" s="428"/>
      <c r="F531" s="428"/>
      <c r="H531" s="428"/>
      <c r="I531" s="428"/>
      <c r="J531" s="428"/>
      <c r="K531" s="428"/>
      <c r="L531" s="428"/>
      <c r="M531" s="428"/>
      <c r="N531" s="428"/>
    </row>
    <row r="532" spans="3:14" ht="13.8" hidden="1" x14ac:dyDescent="0.25">
      <c r="C532" s="428"/>
      <c r="D532" s="79"/>
      <c r="E532" s="428"/>
      <c r="F532" s="428"/>
      <c r="H532" s="428"/>
      <c r="I532" s="428"/>
      <c r="J532" s="428"/>
      <c r="K532" s="428"/>
      <c r="L532" s="428"/>
      <c r="M532" s="428"/>
      <c r="N532" s="428"/>
    </row>
    <row r="533" spans="3:14" ht="13.8" hidden="1" x14ac:dyDescent="0.25">
      <c r="C533" s="428"/>
      <c r="D533" s="79"/>
      <c r="E533" s="428"/>
      <c r="F533" s="428"/>
      <c r="H533" s="428"/>
      <c r="I533" s="428"/>
      <c r="J533" s="428"/>
      <c r="K533" s="428"/>
      <c r="L533" s="428"/>
      <c r="M533" s="428"/>
      <c r="N533" s="428"/>
    </row>
    <row r="534" spans="3:14" ht="13.8" hidden="1" x14ac:dyDescent="0.25">
      <c r="C534" s="428"/>
      <c r="D534" s="79"/>
      <c r="E534" s="428"/>
      <c r="F534" s="428"/>
      <c r="H534" s="428"/>
      <c r="I534" s="428"/>
      <c r="J534" s="428"/>
      <c r="K534" s="428"/>
      <c r="L534" s="428"/>
      <c r="M534" s="428"/>
      <c r="N534" s="428"/>
    </row>
    <row r="535" spans="3:14" ht="13.8" hidden="1" x14ac:dyDescent="0.25">
      <c r="C535" s="428"/>
      <c r="D535" s="79"/>
      <c r="E535" s="428"/>
      <c r="F535" s="428"/>
      <c r="H535" s="428"/>
      <c r="I535" s="428"/>
      <c r="J535" s="428"/>
      <c r="K535" s="428"/>
      <c r="L535" s="428"/>
      <c r="M535" s="428"/>
      <c r="N535" s="428"/>
    </row>
    <row r="536" spans="3:14" ht="13.8" hidden="1" x14ac:dyDescent="0.25">
      <c r="C536" s="428"/>
      <c r="D536" s="79"/>
      <c r="E536" s="428"/>
      <c r="F536" s="428"/>
      <c r="H536" s="428"/>
      <c r="I536" s="428"/>
      <c r="J536" s="428"/>
      <c r="K536" s="428"/>
      <c r="L536" s="428"/>
      <c r="M536" s="428"/>
      <c r="N536" s="428"/>
    </row>
    <row r="537" spans="3:14" ht="13.8" hidden="1" x14ac:dyDescent="0.25">
      <c r="C537" s="428"/>
      <c r="D537" s="79"/>
      <c r="E537" s="428"/>
      <c r="F537" s="428"/>
      <c r="H537" s="428"/>
      <c r="I537" s="428"/>
      <c r="J537" s="428"/>
      <c r="K537" s="428"/>
      <c r="L537" s="428"/>
      <c r="M537" s="428"/>
      <c r="N537" s="428"/>
    </row>
    <row r="538" spans="3:14" ht="13.8" hidden="1" x14ac:dyDescent="0.25">
      <c r="C538" s="428"/>
      <c r="D538" s="79"/>
      <c r="E538" s="428"/>
      <c r="F538" s="428"/>
      <c r="H538" s="428"/>
      <c r="I538" s="428"/>
      <c r="J538" s="428"/>
      <c r="K538" s="428"/>
      <c r="L538" s="428"/>
      <c r="M538" s="428"/>
      <c r="N538" s="428"/>
    </row>
    <row r="539" spans="3:14" ht="13.8" hidden="1" x14ac:dyDescent="0.25">
      <c r="C539" s="428"/>
      <c r="D539" s="79"/>
      <c r="E539" s="428"/>
      <c r="F539" s="428"/>
      <c r="H539" s="428"/>
      <c r="I539" s="428"/>
      <c r="J539" s="428"/>
      <c r="K539" s="428"/>
      <c r="L539" s="428"/>
      <c r="M539" s="428"/>
      <c r="N539" s="428"/>
    </row>
    <row r="540" spans="3:14" ht="13.8" hidden="1" x14ac:dyDescent="0.25">
      <c r="C540" s="428"/>
      <c r="D540" s="79"/>
      <c r="E540" s="428"/>
      <c r="F540" s="428"/>
      <c r="H540" s="428"/>
      <c r="I540" s="428"/>
      <c r="J540" s="428"/>
      <c r="K540" s="428"/>
      <c r="L540" s="428"/>
      <c r="M540" s="428"/>
      <c r="N540" s="428"/>
    </row>
    <row r="541" spans="3:14" ht="13.8" hidden="1" x14ac:dyDescent="0.25">
      <c r="C541" s="428"/>
      <c r="D541" s="79"/>
      <c r="E541" s="428"/>
      <c r="F541" s="428"/>
      <c r="H541" s="428"/>
      <c r="I541" s="428"/>
      <c r="J541" s="428"/>
      <c r="K541" s="428"/>
      <c r="L541" s="428"/>
      <c r="M541" s="428"/>
      <c r="N541" s="428"/>
    </row>
    <row r="542" spans="3:14" ht="13.8" hidden="1" x14ac:dyDescent="0.25">
      <c r="C542" s="428"/>
      <c r="D542" s="79"/>
      <c r="E542" s="428"/>
      <c r="F542" s="428"/>
      <c r="H542" s="428"/>
      <c r="I542" s="428"/>
      <c r="J542" s="428"/>
      <c r="K542" s="428"/>
      <c r="L542" s="428"/>
      <c r="M542" s="428"/>
      <c r="N542" s="428"/>
    </row>
    <row r="543" spans="3:14" ht="13.8" hidden="1" x14ac:dyDescent="0.25">
      <c r="C543" s="428"/>
      <c r="D543" s="79"/>
      <c r="E543" s="428"/>
      <c r="F543" s="428"/>
      <c r="H543" s="428"/>
      <c r="I543" s="428"/>
      <c r="J543" s="428"/>
      <c r="K543" s="428"/>
      <c r="L543" s="428"/>
      <c r="M543" s="428"/>
      <c r="N543" s="428"/>
    </row>
    <row r="544" spans="3:14" ht="13.8" hidden="1" x14ac:dyDescent="0.25">
      <c r="C544" s="428"/>
      <c r="D544" s="79"/>
      <c r="E544" s="428"/>
      <c r="F544" s="428"/>
      <c r="H544" s="428"/>
      <c r="I544" s="428"/>
      <c r="J544" s="428"/>
      <c r="K544" s="428"/>
      <c r="L544" s="428"/>
      <c r="M544" s="428"/>
      <c r="N544" s="428"/>
    </row>
    <row r="545" spans="3:14" ht="13.8" hidden="1" x14ac:dyDescent="0.25">
      <c r="C545" s="428"/>
      <c r="D545" s="79"/>
      <c r="E545" s="428"/>
      <c r="F545" s="428"/>
      <c r="H545" s="428"/>
      <c r="I545" s="428"/>
      <c r="J545" s="428"/>
      <c r="K545" s="428"/>
      <c r="L545" s="428"/>
      <c r="M545" s="428"/>
      <c r="N545" s="428"/>
    </row>
    <row r="546" spans="3:14" ht="13.8" hidden="1" x14ac:dyDescent="0.25">
      <c r="C546" s="428"/>
      <c r="D546" s="79"/>
      <c r="E546" s="428"/>
      <c r="F546" s="428"/>
      <c r="H546" s="428"/>
      <c r="I546" s="428"/>
      <c r="J546" s="428"/>
      <c r="K546" s="428"/>
      <c r="L546" s="428"/>
      <c r="M546" s="428"/>
      <c r="N546" s="428"/>
    </row>
    <row r="547" spans="3:14" ht="13.8" hidden="1" x14ac:dyDescent="0.25">
      <c r="C547" s="428"/>
      <c r="D547" s="79"/>
      <c r="E547" s="428"/>
      <c r="F547" s="428"/>
      <c r="H547" s="428"/>
      <c r="I547" s="428"/>
      <c r="J547" s="428"/>
      <c r="K547" s="428"/>
      <c r="L547" s="428"/>
      <c r="M547" s="428"/>
      <c r="N547" s="428"/>
    </row>
    <row r="548" spans="3:14" ht="13.8" hidden="1" x14ac:dyDescent="0.25">
      <c r="C548" s="428"/>
      <c r="D548" s="79"/>
      <c r="E548" s="428"/>
      <c r="F548" s="428"/>
      <c r="H548" s="428"/>
      <c r="I548" s="428"/>
      <c r="J548" s="428"/>
      <c r="K548" s="428"/>
      <c r="L548" s="428"/>
      <c r="M548" s="428"/>
      <c r="N548" s="428"/>
    </row>
    <row r="549" spans="3:14" ht="13.8" hidden="1" x14ac:dyDescent="0.25">
      <c r="C549" s="428"/>
      <c r="D549" s="79"/>
      <c r="E549" s="428"/>
      <c r="F549" s="428"/>
      <c r="H549" s="428"/>
      <c r="I549" s="428"/>
      <c r="J549" s="428"/>
      <c r="K549" s="428"/>
      <c r="L549" s="428"/>
      <c r="M549" s="428"/>
      <c r="N549" s="428"/>
    </row>
    <row r="550" spans="3:14" ht="13.8" hidden="1" x14ac:dyDescent="0.25">
      <c r="C550" s="428"/>
      <c r="D550" s="79"/>
      <c r="E550" s="428"/>
      <c r="F550" s="428"/>
      <c r="H550" s="428"/>
      <c r="I550" s="428"/>
      <c r="J550" s="428"/>
      <c r="K550" s="428"/>
      <c r="L550" s="428"/>
      <c r="M550" s="428"/>
      <c r="N550" s="428"/>
    </row>
    <row r="551" spans="3:14" ht="13.8" hidden="1" x14ac:dyDescent="0.25">
      <c r="C551" s="428"/>
      <c r="D551" s="79"/>
      <c r="E551" s="428"/>
      <c r="F551" s="428"/>
      <c r="H551" s="428"/>
      <c r="I551" s="428"/>
      <c r="J551" s="428"/>
      <c r="K551" s="428"/>
      <c r="L551" s="428"/>
      <c r="M551" s="428"/>
      <c r="N551" s="428"/>
    </row>
    <row r="552" spans="3:14" ht="13.8" hidden="1" x14ac:dyDescent="0.25">
      <c r="C552" s="428"/>
      <c r="D552" s="79"/>
      <c r="E552" s="428"/>
      <c r="F552" s="428"/>
      <c r="H552" s="428"/>
      <c r="I552" s="428"/>
      <c r="J552" s="428"/>
      <c r="K552" s="428"/>
      <c r="L552" s="428"/>
      <c r="M552" s="428"/>
      <c r="N552" s="428"/>
    </row>
    <row r="553" spans="3:14" ht="13.8" hidden="1" x14ac:dyDescent="0.25">
      <c r="C553" s="428"/>
      <c r="D553" s="79"/>
      <c r="E553" s="428"/>
      <c r="F553" s="428"/>
      <c r="H553" s="428"/>
      <c r="I553" s="428"/>
      <c r="J553" s="428"/>
      <c r="K553" s="428"/>
      <c r="L553" s="428"/>
      <c r="M553" s="428"/>
      <c r="N553" s="428"/>
    </row>
    <row r="554" spans="3:14" ht="13.8" hidden="1" x14ac:dyDescent="0.25">
      <c r="C554" s="428"/>
      <c r="D554" s="79"/>
      <c r="E554" s="428"/>
      <c r="F554" s="428"/>
      <c r="H554" s="428"/>
      <c r="I554" s="428"/>
      <c r="J554" s="428"/>
      <c r="K554" s="428"/>
      <c r="L554" s="428"/>
      <c r="M554" s="428"/>
      <c r="N554" s="428"/>
    </row>
    <row r="555" spans="3:14" ht="13.8" hidden="1" x14ac:dyDescent="0.25">
      <c r="C555" s="428"/>
      <c r="D555" s="79"/>
      <c r="E555" s="428"/>
      <c r="F555" s="428"/>
      <c r="H555" s="428"/>
      <c r="I555" s="428"/>
      <c r="J555" s="428"/>
      <c r="K555" s="428"/>
      <c r="L555" s="428"/>
      <c r="M555" s="428"/>
      <c r="N555" s="428"/>
    </row>
    <row r="556" spans="3:14" ht="13.8" hidden="1" x14ac:dyDescent="0.25">
      <c r="C556" s="428"/>
      <c r="D556" s="79"/>
      <c r="E556" s="428"/>
      <c r="F556" s="428"/>
      <c r="H556" s="428"/>
      <c r="I556" s="428"/>
      <c r="J556" s="428"/>
      <c r="K556" s="428"/>
      <c r="L556" s="428"/>
      <c r="M556" s="428"/>
      <c r="N556" s="428"/>
    </row>
    <row r="557" spans="3:14" ht="13.8" hidden="1" x14ac:dyDescent="0.25">
      <c r="C557" s="428"/>
      <c r="D557" s="79"/>
      <c r="E557" s="428"/>
      <c r="F557" s="428"/>
      <c r="H557" s="428"/>
      <c r="I557" s="428"/>
      <c r="J557" s="428"/>
      <c r="K557" s="428"/>
      <c r="L557" s="428"/>
      <c r="M557" s="428"/>
      <c r="N557" s="428"/>
    </row>
    <row r="558" spans="3:14" ht="13.8" hidden="1" x14ac:dyDescent="0.25">
      <c r="C558" s="428"/>
      <c r="D558" s="79"/>
      <c r="E558" s="428"/>
      <c r="F558" s="428"/>
      <c r="H558" s="428"/>
      <c r="I558" s="428"/>
      <c r="J558" s="428"/>
      <c r="K558" s="428"/>
      <c r="L558" s="428"/>
      <c r="M558" s="428"/>
      <c r="N558" s="428"/>
    </row>
    <row r="559" spans="3:14" ht="13.8" hidden="1" x14ac:dyDescent="0.25">
      <c r="C559" s="428"/>
      <c r="D559" s="79"/>
      <c r="E559" s="428"/>
      <c r="F559" s="428"/>
      <c r="H559" s="428"/>
      <c r="I559" s="428"/>
      <c r="J559" s="428"/>
      <c r="K559" s="428"/>
      <c r="L559" s="428"/>
      <c r="M559" s="428"/>
      <c r="N559" s="428"/>
    </row>
    <row r="560" spans="3:14" ht="13.8" hidden="1" x14ac:dyDescent="0.25">
      <c r="C560" s="428"/>
      <c r="D560" s="79"/>
      <c r="E560" s="428"/>
      <c r="F560" s="428"/>
      <c r="H560" s="428"/>
      <c r="I560" s="428"/>
      <c r="J560" s="428"/>
      <c r="K560" s="428"/>
      <c r="L560" s="428"/>
      <c r="M560" s="428"/>
      <c r="N560" s="428"/>
    </row>
    <row r="561" spans="3:14" ht="13.8" hidden="1" x14ac:dyDescent="0.25">
      <c r="C561" s="428"/>
      <c r="D561" s="79"/>
      <c r="E561" s="428"/>
      <c r="F561" s="428"/>
      <c r="H561" s="428"/>
      <c r="I561" s="428"/>
      <c r="J561" s="428"/>
      <c r="K561" s="428"/>
      <c r="L561" s="428"/>
      <c r="M561" s="428"/>
      <c r="N561" s="428"/>
    </row>
    <row r="562" spans="3:14" ht="13.8" hidden="1" x14ac:dyDescent="0.25">
      <c r="C562" s="428"/>
      <c r="D562" s="79"/>
      <c r="E562" s="428"/>
      <c r="F562" s="428"/>
      <c r="H562" s="428"/>
      <c r="I562" s="428"/>
      <c r="J562" s="428"/>
      <c r="K562" s="428"/>
      <c r="L562" s="428"/>
      <c r="M562" s="428"/>
      <c r="N562" s="428"/>
    </row>
    <row r="563" spans="3:14" ht="13.8" hidden="1" x14ac:dyDescent="0.25">
      <c r="C563" s="428"/>
      <c r="D563" s="79"/>
      <c r="E563" s="428"/>
      <c r="F563" s="428"/>
      <c r="H563" s="428"/>
      <c r="I563" s="428"/>
      <c r="J563" s="428"/>
      <c r="K563" s="428"/>
      <c r="L563" s="428"/>
      <c r="M563" s="428"/>
      <c r="N563" s="428"/>
    </row>
    <row r="564" spans="3:14" ht="13.8" hidden="1" x14ac:dyDescent="0.25">
      <c r="C564" s="428"/>
      <c r="D564" s="79"/>
      <c r="E564" s="428"/>
      <c r="F564" s="428"/>
      <c r="H564" s="428"/>
      <c r="I564" s="428"/>
      <c r="J564" s="428"/>
      <c r="K564" s="428"/>
      <c r="L564" s="428"/>
      <c r="M564" s="428"/>
      <c r="N564" s="428"/>
    </row>
    <row r="565" spans="3:14" ht="13.8" hidden="1" x14ac:dyDescent="0.25">
      <c r="C565" s="428"/>
      <c r="D565" s="79"/>
      <c r="E565" s="428"/>
      <c r="F565" s="428"/>
      <c r="H565" s="428"/>
      <c r="I565" s="428"/>
      <c r="J565" s="428"/>
      <c r="K565" s="428"/>
      <c r="L565" s="428"/>
      <c r="M565" s="428"/>
      <c r="N565" s="428"/>
    </row>
    <row r="566" spans="3:14" ht="13.8" hidden="1" x14ac:dyDescent="0.25">
      <c r="C566" s="428"/>
      <c r="D566" s="79"/>
      <c r="E566" s="428"/>
      <c r="F566" s="428"/>
      <c r="H566" s="428"/>
      <c r="I566" s="428"/>
      <c r="J566" s="428"/>
      <c r="K566" s="428"/>
      <c r="L566" s="428"/>
      <c r="M566" s="428"/>
      <c r="N566" s="428"/>
    </row>
    <row r="567" spans="3:14" ht="13.8" hidden="1" x14ac:dyDescent="0.25">
      <c r="C567" s="428"/>
      <c r="D567" s="79"/>
      <c r="E567" s="428"/>
      <c r="F567" s="428"/>
      <c r="H567" s="428"/>
      <c r="I567" s="428"/>
      <c r="J567" s="428"/>
      <c r="K567" s="428"/>
      <c r="L567" s="428"/>
      <c r="M567" s="428"/>
      <c r="N567" s="428"/>
    </row>
    <row r="568" spans="3:14" ht="13.8" hidden="1" x14ac:dyDescent="0.25">
      <c r="C568" s="428"/>
      <c r="D568" s="79"/>
      <c r="E568" s="428"/>
      <c r="F568" s="428"/>
      <c r="H568" s="428"/>
      <c r="I568" s="428"/>
      <c r="J568" s="428"/>
      <c r="K568" s="428"/>
      <c r="L568" s="428"/>
      <c r="M568" s="428"/>
      <c r="N568" s="428"/>
    </row>
    <row r="569" spans="3:14" ht="13.8" hidden="1" x14ac:dyDescent="0.25">
      <c r="C569" s="428"/>
      <c r="D569" s="79"/>
      <c r="E569" s="428"/>
      <c r="F569" s="428"/>
      <c r="H569" s="428"/>
      <c r="I569" s="428"/>
      <c r="J569" s="428"/>
      <c r="K569" s="428"/>
      <c r="L569" s="428"/>
      <c r="M569" s="428"/>
      <c r="N569" s="428"/>
    </row>
    <row r="570" spans="3:14" ht="13.8" hidden="1" x14ac:dyDescent="0.25">
      <c r="C570" s="428"/>
      <c r="D570" s="79"/>
      <c r="E570" s="428"/>
      <c r="F570" s="428"/>
      <c r="H570" s="428"/>
      <c r="I570" s="428"/>
      <c r="J570" s="428"/>
      <c r="K570" s="428"/>
      <c r="L570" s="428"/>
      <c r="M570" s="428"/>
      <c r="N570" s="428"/>
    </row>
    <row r="571" spans="3:14" ht="13.8" hidden="1" x14ac:dyDescent="0.25">
      <c r="C571" s="428"/>
      <c r="D571" s="79"/>
      <c r="E571" s="428"/>
      <c r="F571" s="428"/>
      <c r="H571" s="428"/>
      <c r="I571" s="428"/>
      <c r="J571" s="428"/>
      <c r="K571" s="428"/>
      <c r="L571" s="428"/>
      <c r="M571" s="428"/>
      <c r="N571" s="428"/>
    </row>
    <row r="572" spans="3:14" ht="13.8" hidden="1" x14ac:dyDescent="0.25">
      <c r="C572" s="428"/>
      <c r="D572" s="79"/>
      <c r="E572" s="428"/>
      <c r="F572" s="428"/>
      <c r="H572" s="428"/>
      <c r="I572" s="428"/>
      <c r="J572" s="428"/>
      <c r="K572" s="428"/>
      <c r="L572" s="428"/>
      <c r="M572" s="428"/>
      <c r="N572" s="428"/>
    </row>
    <row r="573" spans="3:14" ht="13.8" hidden="1" x14ac:dyDescent="0.25">
      <c r="C573" s="428"/>
      <c r="D573" s="79"/>
      <c r="E573" s="428"/>
      <c r="F573" s="428"/>
      <c r="H573" s="428"/>
      <c r="I573" s="428"/>
      <c r="J573" s="428"/>
      <c r="K573" s="428"/>
      <c r="L573" s="428"/>
      <c r="M573" s="428"/>
      <c r="N573" s="428"/>
    </row>
    <row r="574" spans="3:14" ht="13.8" hidden="1" x14ac:dyDescent="0.25">
      <c r="C574" s="428"/>
      <c r="D574" s="79"/>
      <c r="E574" s="428"/>
      <c r="F574" s="428"/>
      <c r="H574" s="428"/>
      <c r="I574" s="428"/>
      <c r="J574" s="428"/>
      <c r="K574" s="428"/>
      <c r="L574" s="428"/>
      <c r="M574" s="428"/>
      <c r="N574" s="428"/>
    </row>
    <row r="575" spans="3:14" ht="13.8" hidden="1" x14ac:dyDescent="0.25">
      <c r="C575" s="428"/>
      <c r="D575" s="79"/>
      <c r="E575" s="428"/>
      <c r="F575" s="428"/>
      <c r="H575" s="428"/>
      <c r="I575" s="428"/>
      <c r="J575" s="428"/>
      <c r="K575" s="428"/>
      <c r="L575" s="428"/>
      <c r="M575" s="428"/>
      <c r="N575" s="428"/>
    </row>
    <row r="576" spans="3:14" ht="13.8" hidden="1" x14ac:dyDescent="0.25">
      <c r="C576" s="428"/>
      <c r="D576" s="79"/>
      <c r="E576" s="428"/>
      <c r="F576" s="428"/>
      <c r="H576" s="428"/>
      <c r="I576" s="428"/>
      <c r="J576" s="428"/>
      <c r="K576" s="428"/>
      <c r="L576" s="428"/>
      <c r="M576" s="428"/>
      <c r="N576" s="428"/>
    </row>
    <row r="577" spans="3:14" ht="13.8" hidden="1" x14ac:dyDescent="0.25">
      <c r="C577" s="428"/>
      <c r="D577" s="79"/>
      <c r="E577" s="428"/>
      <c r="F577" s="428"/>
      <c r="H577" s="428"/>
      <c r="I577" s="428"/>
      <c r="J577" s="428"/>
      <c r="K577" s="428"/>
      <c r="L577" s="428"/>
      <c r="M577" s="428"/>
      <c r="N577" s="428"/>
    </row>
    <row r="578" spans="3:14" ht="13.8" hidden="1" x14ac:dyDescent="0.25">
      <c r="C578" s="428"/>
      <c r="D578" s="79"/>
      <c r="E578" s="428"/>
      <c r="F578" s="428"/>
      <c r="H578" s="428"/>
      <c r="I578" s="428"/>
      <c r="J578" s="428"/>
      <c r="K578" s="428"/>
      <c r="L578" s="428"/>
      <c r="M578" s="428"/>
      <c r="N578" s="428"/>
    </row>
    <row r="579" spans="3:14" ht="13.8" hidden="1" x14ac:dyDescent="0.25">
      <c r="C579" s="428"/>
      <c r="D579" s="79"/>
      <c r="E579" s="428"/>
      <c r="F579" s="428"/>
      <c r="H579" s="428"/>
      <c r="I579" s="428"/>
      <c r="J579" s="428"/>
      <c r="K579" s="428"/>
      <c r="L579" s="428"/>
      <c r="M579" s="428"/>
      <c r="N579" s="428"/>
    </row>
    <row r="580" spans="3:14" ht="13.8" hidden="1" x14ac:dyDescent="0.25">
      <c r="C580" s="428"/>
      <c r="D580" s="79"/>
      <c r="E580" s="428"/>
      <c r="F580" s="428"/>
      <c r="H580" s="428"/>
      <c r="I580" s="428"/>
      <c r="J580" s="428"/>
      <c r="K580" s="428"/>
      <c r="L580" s="428"/>
      <c r="M580" s="428"/>
      <c r="N580" s="428"/>
    </row>
    <row r="581" spans="3:14" ht="13.8" hidden="1" x14ac:dyDescent="0.25">
      <c r="C581" s="428"/>
      <c r="D581" s="79"/>
      <c r="E581" s="428"/>
      <c r="F581" s="428"/>
      <c r="H581" s="428"/>
      <c r="I581" s="428"/>
      <c r="J581" s="428"/>
      <c r="K581" s="428"/>
      <c r="L581" s="428"/>
      <c r="M581" s="428"/>
      <c r="N581" s="428"/>
    </row>
    <row r="582" spans="3:14" ht="13.8" hidden="1" x14ac:dyDescent="0.25">
      <c r="C582" s="428"/>
      <c r="D582" s="79"/>
      <c r="E582" s="428"/>
      <c r="F582" s="428"/>
      <c r="H582" s="428"/>
      <c r="I582" s="428"/>
      <c r="J582" s="428"/>
      <c r="K582" s="428"/>
      <c r="L582" s="428"/>
      <c r="M582" s="428"/>
      <c r="N582" s="428"/>
    </row>
    <row r="583" spans="3:14" ht="13.8" hidden="1" x14ac:dyDescent="0.25">
      <c r="C583" s="428"/>
      <c r="D583" s="79"/>
      <c r="E583" s="428"/>
      <c r="F583" s="428"/>
      <c r="H583" s="428"/>
      <c r="I583" s="428"/>
      <c r="J583" s="428"/>
      <c r="K583" s="428"/>
      <c r="L583" s="428"/>
      <c r="M583" s="428"/>
      <c r="N583" s="428"/>
    </row>
    <row r="584" spans="3:14" ht="13.8" hidden="1" x14ac:dyDescent="0.25">
      <c r="C584" s="428"/>
      <c r="D584" s="79"/>
      <c r="E584" s="428"/>
      <c r="F584" s="428"/>
      <c r="H584" s="428"/>
      <c r="I584" s="428"/>
      <c r="J584" s="428"/>
      <c r="K584" s="428"/>
      <c r="L584" s="428"/>
      <c r="M584" s="428"/>
      <c r="N584" s="428"/>
    </row>
    <row r="585" spans="3:14" ht="13.8" hidden="1" x14ac:dyDescent="0.25">
      <c r="C585" s="428"/>
      <c r="D585" s="79"/>
      <c r="E585" s="428"/>
      <c r="F585" s="428"/>
      <c r="H585" s="428"/>
      <c r="I585" s="428"/>
      <c r="J585" s="428"/>
      <c r="K585" s="428"/>
      <c r="L585" s="428"/>
      <c r="M585" s="428"/>
      <c r="N585" s="428"/>
    </row>
    <row r="586" spans="3:14" ht="13.8" hidden="1" x14ac:dyDescent="0.25">
      <c r="C586" s="428"/>
      <c r="D586" s="79"/>
      <c r="E586" s="428"/>
      <c r="F586" s="428"/>
      <c r="H586" s="428"/>
      <c r="I586" s="428"/>
      <c r="J586" s="428"/>
      <c r="K586" s="428"/>
      <c r="L586" s="428"/>
      <c r="M586" s="428"/>
      <c r="N586" s="428"/>
    </row>
    <row r="587" spans="3:14" ht="13.8" hidden="1" x14ac:dyDescent="0.25">
      <c r="C587" s="428"/>
      <c r="D587" s="79"/>
      <c r="E587" s="428"/>
      <c r="F587" s="428"/>
      <c r="H587" s="428"/>
      <c r="I587" s="428"/>
      <c r="J587" s="428"/>
      <c r="K587" s="428"/>
      <c r="L587" s="428"/>
      <c r="M587" s="428"/>
      <c r="N587" s="428"/>
    </row>
    <row r="588" spans="3:14" ht="13.8" hidden="1" x14ac:dyDescent="0.25">
      <c r="C588" s="428"/>
      <c r="D588" s="79"/>
      <c r="E588" s="428"/>
      <c r="F588" s="428"/>
      <c r="H588" s="428"/>
      <c r="I588" s="428"/>
      <c r="J588" s="428"/>
      <c r="K588" s="428"/>
      <c r="L588" s="428"/>
      <c r="M588" s="428"/>
      <c r="N588" s="428"/>
    </row>
    <row r="589" spans="3:14" ht="13.8" hidden="1" x14ac:dyDescent="0.25">
      <c r="C589" s="428"/>
      <c r="D589" s="79"/>
      <c r="E589" s="428"/>
      <c r="F589" s="428"/>
      <c r="H589" s="428"/>
      <c r="I589" s="428"/>
      <c r="J589" s="428"/>
      <c r="K589" s="428"/>
      <c r="L589" s="428"/>
      <c r="M589" s="428"/>
      <c r="N589" s="428"/>
    </row>
    <row r="590" spans="3:14" ht="13.8" hidden="1" x14ac:dyDescent="0.25">
      <c r="C590" s="428"/>
      <c r="D590" s="79"/>
      <c r="E590" s="428"/>
      <c r="F590" s="428"/>
      <c r="H590" s="428"/>
      <c r="I590" s="428"/>
      <c r="J590" s="428"/>
      <c r="K590" s="428"/>
      <c r="L590" s="428"/>
      <c r="M590" s="428"/>
      <c r="N590" s="428"/>
    </row>
    <row r="591" spans="3:14" ht="13.8" hidden="1" x14ac:dyDescent="0.25">
      <c r="C591" s="428"/>
      <c r="D591" s="79"/>
      <c r="E591" s="428"/>
      <c r="F591" s="428"/>
      <c r="H591" s="428"/>
      <c r="I591" s="428"/>
      <c r="J591" s="428"/>
      <c r="K591" s="428"/>
      <c r="L591" s="428"/>
      <c r="M591" s="428"/>
      <c r="N591" s="428"/>
    </row>
    <row r="592" spans="3:14" ht="13.8" hidden="1" x14ac:dyDescent="0.25">
      <c r="C592" s="428"/>
      <c r="D592" s="79"/>
      <c r="E592" s="428"/>
      <c r="F592" s="428"/>
      <c r="H592" s="428"/>
      <c r="I592" s="428"/>
      <c r="J592" s="428"/>
      <c r="K592" s="428"/>
      <c r="L592" s="428"/>
      <c r="M592" s="428"/>
      <c r="N592" s="428"/>
    </row>
    <row r="593" spans="3:14" ht="13.8" hidden="1" x14ac:dyDescent="0.25">
      <c r="C593" s="428"/>
      <c r="D593" s="79"/>
      <c r="E593" s="428"/>
      <c r="F593" s="428"/>
      <c r="H593" s="428"/>
      <c r="I593" s="428"/>
      <c r="J593" s="428"/>
      <c r="K593" s="428"/>
      <c r="L593" s="428"/>
      <c r="M593" s="428"/>
      <c r="N593" s="428"/>
    </row>
    <row r="594" spans="3:14" ht="13.8" hidden="1" x14ac:dyDescent="0.25">
      <c r="C594" s="428"/>
      <c r="D594" s="79"/>
      <c r="E594" s="428"/>
      <c r="F594" s="428"/>
      <c r="H594" s="428"/>
      <c r="I594" s="428"/>
      <c r="J594" s="428"/>
      <c r="K594" s="428"/>
      <c r="L594" s="428"/>
      <c r="M594" s="428"/>
      <c r="N594" s="428"/>
    </row>
    <row r="595" spans="3:14" ht="13.8" hidden="1" x14ac:dyDescent="0.25">
      <c r="C595" s="428"/>
      <c r="D595" s="79"/>
      <c r="E595" s="428"/>
      <c r="F595" s="428"/>
      <c r="H595" s="428"/>
      <c r="I595" s="428"/>
      <c r="J595" s="428"/>
      <c r="K595" s="428"/>
      <c r="L595" s="428"/>
      <c r="M595" s="428"/>
      <c r="N595" s="428"/>
    </row>
    <row r="596" spans="3:14" ht="13.8" hidden="1" x14ac:dyDescent="0.25">
      <c r="C596" s="428"/>
      <c r="D596" s="79"/>
      <c r="E596" s="428"/>
      <c r="F596" s="428"/>
      <c r="H596" s="428"/>
      <c r="I596" s="428"/>
      <c r="J596" s="428"/>
      <c r="K596" s="428"/>
      <c r="L596" s="428"/>
      <c r="M596" s="428"/>
      <c r="N596" s="428"/>
    </row>
    <row r="597" spans="3:14" ht="13.8" hidden="1" x14ac:dyDescent="0.25">
      <c r="C597" s="428"/>
      <c r="D597" s="79"/>
      <c r="E597" s="428"/>
      <c r="F597" s="428"/>
      <c r="H597" s="428"/>
      <c r="I597" s="428"/>
      <c r="J597" s="428"/>
      <c r="K597" s="428"/>
      <c r="L597" s="428"/>
      <c r="M597" s="428"/>
      <c r="N597" s="428"/>
    </row>
    <row r="598" spans="3:14" ht="13.8" hidden="1" x14ac:dyDescent="0.25">
      <c r="C598" s="428"/>
      <c r="D598" s="79"/>
      <c r="E598" s="428"/>
      <c r="F598" s="428"/>
      <c r="H598" s="428"/>
      <c r="I598" s="428"/>
      <c r="J598" s="428"/>
      <c r="K598" s="428"/>
      <c r="L598" s="428"/>
      <c r="M598" s="428"/>
      <c r="N598" s="428"/>
    </row>
    <row r="599" spans="3:14" ht="13.8" hidden="1" x14ac:dyDescent="0.25">
      <c r="C599" s="428"/>
      <c r="D599" s="79"/>
      <c r="E599" s="428"/>
      <c r="F599" s="428"/>
      <c r="H599" s="428"/>
      <c r="I599" s="428"/>
      <c r="J599" s="428"/>
      <c r="K599" s="428"/>
      <c r="L599" s="428"/>
      <c r="M599" s="428"/>
      <c r="N599" s="428"/>
    </row>
    <row r="600" spans="3:14" ht="13.8" hidden="1" x14ac:dyDescent="0.25">
      <c r="C600" s="428"/>
      <c r="D600" s="79"/>
      <c r="E600" s="428"/>
      <c r="F600" s="428"/>
      <c r="H600" s="428"/>
      <c r="I600" s="428"/>
      <c r="J600" s="428"/>
      <c r="K600" s="428"/>
      <c r="L600" s="428"/>
      <c r="M600" s="428"/>
      <c r="N600" s="428"/>
    </row>
    <row r="601" spans="3:14" ht="13.8" hidden="1" x14ac:dyDescent="0.25">
      <c r="C601" s="428"/>
      <c r="D601" s="79"/>
      <c r="E601" s="428"/>
      <c r="F601" s="428"/>
      <c r="H601" s="428"/>
      <c r="I601" s="428"/>
      <c r="J601" s="428"/>
      <c r="K601" s="428"/>
      <c r="L601" s="428"/>
      <c r="M601" s="428"/>
      <c r="N601" s="428"/>
    </row>
    <row r="602" spans="3:14" ht="13.8" hidden="1" x14ac:dyDescent="0.25">
      <c r="C602" s="428"/>
      <c r="D602" s="79"/>
      <c r="E602" s="428"/>
      <c r="F602" s="428"/>
      <c r="H602" s="428"/>
      <c r="I602" s="428"/>
      <c r="J602" s="428"/>
      <c r="K602" s="428"/>
      <c r="L602" s="428"/>
      <c r="M602" s="428"/>
      <c r="N602" s="428"/>
    </row>
    <row r="603" spans="3:14" ht="13.8" hidden="1" x14ac:dyDescent="0.25">
      <c r="C603" s="428"/>
      <c r="D603" s="79"/>
      <c r="E603" s="428"/>
      <c r="F603" s="428"/>
      <c r="H603" s="428"/>
      <c r="I603" s="428"/>
      <c r="J603" s="428"/>
      <c r="K603" s="428"/>
      <c r="L603" s="428"/>
      <c r="M603" s="428"/>
      <c r="N603" s="428"/>
    </row>
    <row r="604" spans="3:14" ht="13.8" hidden="1" x14ac:dyDescent="0.25">
      <c r="C604" s="428"/>
      <c r="D604" s="79"/>
      <c r="E604" s="428"/>
      <c r="F604" s="428"/>
      <c r="H604" s="428"/>
      <c r="I604" s="428"/>
      <c r="J604" s="428"/>
      <c r="K604" s="428"/>
      <c r="L604" s="428"/>
      <c r="M604" s="428"/>
      <c r="N604" s="428"/>
    </row>
    <row r="605" spans="3:14" ht="13.8" hidden="1" x14ac:dyDescent="0.25">
      <c r="C605" s="428"/>
      <c r="D605" s="79"/>
      <c r="E605" s="428"/>
      <c r="F605" s="428"/>
      <c r="H605" s="428"/>
      <c r="I605" s="428"/>
      <c r="J605" s="428"/>
      <c r="K605" s="428"/>
      <c r="L605" s="428"/>
      <c r="M605" s="428"/>
      <c r="N605" s="428"/>
    </row>
    <row r="606" spans="3:14" ht="13.8" hidden="1" x14ac:dyDescent="0.25">
      <c r="C606" s="428"/>
      <c r="D606" s="79"/>
      <c r="E606" s="428"/>
      <c r="F606" s="428"/>
      <c r="H606" s="428"/>
      <c r="I606" s="428"/>
      <c r="J606" s="428"/>
      <c r="K606" s="428"/>
      <c r="L606" s="428"/>
      <c r="M606" s="428"/>
      <c r="N606" s="428"/>
    </row>
    <row r="607" spans="3:14" ht="13.8" hidden="1" x14ac:dyDescent="0.25">
      <c r="C607" s="428"/>
      <c r="D607" s="79"/>
      <c r="E607" s="428"/>
      <c r="F607" s="428"/>
      <c r="H607" s="428"/>
      <c r="I607" s="428"/>
      <c r="J607" s="428"/>
      <c r="K607" s="428"/>
      <c r="L607" s="428"/>
      <c r="M607" s="428"/>
      <c r="N607" s="428"/>
    </row>
    <row r="608" spans="3:14" ht="13.8" hidden="1" x14ac:dyDescent="0.25">
      <c r="C608" s="428"/>
      <c r="D608" s="79"/>
      <c r="E608" s="428"/>
      <c r="F608" s="428"/>
      <c r="H608" s="428"/>
      <c r="I608" s="428"/>
      <c r="J608" s="428"/>
      <c r="K608" s="428"/>
      <c r="L608" s="428"/>
      <c r="M608" s="428"/>
      <c r="N608" s="428"/>
    </row>
    <row r="609" spans="3:14" ht="13.8" hidden="1" x14ac:dyDescent="0.25">
      <c r="C609" s="428"/>
      <c r="D609" s="79"/>
      <c r="E609" s="428"/>
      <c r="F609" s="428"/>
      <c r="H609" s="428"/>
      <c r="I609" s="428"/>
      <c r="J609" s="428"/>
      <c r="K609" s="428"/>
      <c r="L609" s="428"/>
      <c r="M609" s="428"/>
      <c r="N609" s="428"/>
    </row>
    <row r="610" spans="3:14" ht="13.8" hidden="1" x14ac:dyDescent="0.25">
      <c r="C610" s="428"/>
      <c r="D610" s="79"/>
      <c r="E610" s="428"/>
      <c r="F610" s="428"/>
      <c r="H610" s="428"/>
      <c r="I610" s="428"/>
      <c r="J610" s="428"/>
      <c r="K610" s="428"/>
      <c r="L610" s="428"/>
      <c r="M610" s="428"/>
      <c r="N610" s="428"/>
    </row>
    <row r="611" spans="3:14" ht="13.8" hidden="1" x14ac:dyDescent="0.25">
      <c r="C611" s="428"/>
      <c r="D611" s="79"/>
      <c r="E611" s="428"/>
      <c r="F611" s="428"/>
      <c r="H611" s="428"/>
      <c r="I611" s="428"/>
      <c r="J611" s="428"/>
      <c r="K611" s="428"/>
      <c r="L611" s="428"/>
      <c r="M611" s="428"/>
      <c r="N611" s="428"/>
    </row>
    <row r="612" spans="3:14" ht="13.8" hidden="1" x14ac:dyDescent="0.25">
      <c r="C612" s="428"/>
      <c r="D612" s="79"/>
      <c r="E612" s="428"/>
      <c r="F612" s="428"/>
      <c r="H612" s="428"/>
      <c r="I612" s="428"/>
      <c r="J612" s="428"/>
      <c r="K612" s="428"/>
      <c r="L612" s="428"/>
      <c r="M612" s="428"/>
      <c r="N612" s="428"/>
    </row>
    <row r="613" spans="3:14" ht="13.8" hidden="1" x14ac:dyDescent="0.25">
      <c r="C613" s="428"/>
      <c r="D613" s="79"/>
      <c r="E613" s="428"/>
      <c r="F613" s="428"/>
      <c r="H613" s="428"/>
      <c r="I613" s="428"/>
      <c r="J613" s="428"/>
      <c r="K613" s="428"/>
      <c r="L613" s="428"/>
      <c r="M613" s="428"/>
      <c r="N613" s="428"/>
    </row>
    <row r="614" spans="3:14" ht="13.8" hidden="1" x14ac:dyDescent="0.25">
      <c r="C614" s="428"/>
      <c r="D614" s="79"/>
      <c r="E614" s="428"/>
      <c r="F614" s="428"/>
      <c r="H614" s="428"/>
      <c r="I614" s="428"/>
      <c r="J614" s="428"/>
      <c r="K614" s="428"/>
      <c r="L614" s="428"/>
      <c r="M614" s="428"/>
      <c r="N614" s="428"/>
    </row>
    <row r="615" spans="3:14" ht="13.8" hidden="1" x14ac:dyDescent="0.25">
      <c r="C615" s="428"/>
      <c r="D615" s="79"/>
      <c r="E615" s="428"/>
      <c r="F615" s="428"/>
      <c r="H615" s="428"/>
      <c r="I615" s="428"/>
      <c r="J615" s="428"/>
      <c r="K615" s="428"/>
      <c r="L615" s="428"/>
      <c r="M615" s="428"/>
      <c r="N615" s="428"/>
    </row>
    <row r="616" spans="3:14" ht="13.8" hidden="1" x14ac:dyDescent="0.25">
      <c r="C616" s="428"/>
      <c r="D616" s="79"/>
      <c r="E616" s="428"/>
      <c r="F616" s="428"/>
      <c r="H616" s="428"/>
      <c r="I616" s="428"/>
      <c r="J616" s="428"/>
      <c r="K616" s="428"/>
      <c r="L616" s="428"/>
      <c r="M616" s="428"/>
      <c r="N616" s="428"/>
    </row>
    <row r="617" spans="3:14" ht="13.8" hidden="1" x14ac:dyDescent="0.25">
      <c r="C617" s="428"/>
      <c r="D617" s="79"/>
      <c r="E617" s="428"/>
      <c r="F617" s="428"/>
      <c r="H617" s="428"/>
      <c r="I617" s="428"/>
      <c r="J617" s="428"/>
      <c r="K617" s="428"/>
      <c r="L617" s="428"/>
      <c r="M617" s="428"/>
      <c r="N617" s="428"/>
    </row>
    <row r="618" spans="3:14" ht="13.8" hidden="1" x14ac:dyDescent="0.25">
      <c r="C618" s="428"/>
      <c r="D618" s="79"/>
      <c r="E618" s="428"/>
      <c r="F618" s="428"/>
      <c r="H618" s="428"/>
      <c r="I618" s="428"/>
      <c r="J618" s="428"/>
      <c r="K618" s="428"/>
      <c r="L618" s="428"/>
      <c r="M618" s="428"/>
      <c r="N618" s="428"/>
    </row>
    <row r="619" spans="3:14" ht="13.8" hidden="1" x14ac:dyDescent="0.25">
      <c r="C619" s="428"/>
      <c r="D619" s="79"/>
      <c r="E619" s="428"/>
      <c r="F619" s="428"/>
      <c r="H619" s="428"/>
      <c r="I619" s="428"/>
      <c r="J619" s="428"/>
      <c r="K619" s="428"/>
      <c r="L619" s="428"/>
      <c r="M619" s="428"/>
      <c r="N619" s="428"/>
    </row>
    <row r="620" spans="3:14" ht="13.8" hidden="1" x14ac:dyDescent="0.25">
      <c r="C620" s="428"/>
      <c r="D620" s="79"/>
      <c r="E620" s="428"/>
      <c r="F620" s="428"/>
      <c r="H620" s="428"/>
      <c r="I620" s="428"/>
      <c r="J620" s="428"/>
      <c r="K620" s="428"/>
      <c r="L620" s="428"/>
      <c r="M620" s="428"/>
      <c r="N620" s="428"/>
    </row>
    <row r="621" spans="3:14" ht="13.8" hidden="1" x14ac:dyDescent="0.25">
      <c r="C621" s="428"/>
      <c r="D621" s="79"/>
      <c r="E621" s="428"/>
      <c r="F621" s="428"/>
      <c r="H621" s="428"/>
      <c r="I621" s="428"/>
      <c r="J621" s="428"/>
      <c r="K621" s="428"/>
      <c r="L621" s="428"/>
      <c r="M621" s="428"/>
      <c r="N621" s="428"/>
    </row>
    <row r="622" spans="3:14" ht="13.8" hidden="1" x14ac:dyDescent="0.25">
      <c r="C622" s="428"/>
      <c r="D622" s="79"/>
      <c r="E622" s="428"/>
      <c r="F622" s="428"/>
      <c r="H622" s="428"/>
      <c r="I622" s="428"/>
      <c r="J622" s="428"/>
      <c r="K622" s="428"/>
      <c r="L622" s="428"/>
      <c r="M622" s="428"/>
      <c r="N622" s="428"/>
    </row>
    <row r="623" spans="3:14" ht="13.8" hidden="1" x14ac:dyDescent="0.25">
      <c r="C623" s="428"/>
      <c r="D623" s="79"/>
      <c r="E623" s="428"/>
      <c r="F623" s="428"/>
      <c r="H623" s="428"/>
      <c r="I623" s="428"/>
      <c r="J623" s="428"/>
      <c r="K623" s="428"/>
      <c r="L623" s="428"/>
      <c r="M623" s="428"/>
      <c r="N623" s="428"/>
    </row>
    <row r="624" spans="3:14" ht="13.8" hidden="1" x14ac:dyDescent="0.25">
      <c r="C624" s="428"/>
      <c r="D624" s="79"/>
      <c r="E624" s="428"/>
      <c r="F624" s="428"/>
      <c r="H624" s="428"/>
      <c r="I624" s="428"/>
      <c r="J624" s="428"/>
      <c r="K624" s="428"/>
      <c r="L624" s="428"/>
      <c r="M624" s="428"/>
      <c r="N624" s="428"/>
    </row>
    <row r="625" spans="3:14" ht="13.8" hidden="1" x14ac:dyDescent="0.25">
      <c r="C625" s="428"/>
      <c r="D625" s="79"/>
      <c r="E625" s="428"/>
      <c r="F625" s="428"/>
      <c r="H625" s="428"/>
      <c r="I625" s="428"/>
      <c r="J625" s="428"/>
      <c r="K625" s="428"/>
      <c r="L625" s="428"/>
      <c r="M625" s="428"/>
      <c r="N625" s="428"/>
    </row>
    <row r="626" spans="3:14" ht="13.8" hidden="1" x14ac:dyDescent="0.25">
      <c r="C626" s="428"/>
      <c r="D626" s="79"/>
      <c r="E626" s="428"/>
      <c r="F626" s="428"/>
      <c r="H626" s="428"/>
      <c r="I626" s="428"/>
      <c r="J626" s="428"/>
      <c r="K626" s="428"/>
      <c r="L626" s="428"/>
      <c r="M626" s="428"/>
      <c r="N626" s="428"/>
    </row>
    <row r="627" spans="3:14" ht="13.8" hidden="1" x14ac:dyDescent="0.25">
      <c r="C627" s="428"/>
      <c r="D627" s="79"/>
      <c r="E627" s="428"/>
      <c r="F627" s="428"/>
      <c r="H627" s="428"/>
      <c r="I627" s="428"/>
      <c r="J627" s="428"/>
      <c r="K627" s="428"/>
      <c r="L627" s="428"/>
      <c r="M627" s="428"/>
      <c r="N627" s="428"/>
    </row>
    <row r="628" spans="3:14" ht="13.8" hidden="1" x14ac:dyDescent="0.25">
      <c r="C628" s="428"/>
      <c r="D628" s="79"/>
      <c r="E628" s="428"/>
      <c r="F628" s="428"/>
      <c r="H628" s="428"/>
      <c r="I628" s="428"/>
      <c r="J628" s="428"/>
      <c r="K628" s="428"/>
      <c r="L628" s="428"/>
      <c r="M628" s="428"/>
      <c r="N628" s="428"/>
    </row>
    <row r="629" spans="3:14" ht="13.8" hidden="1" x14ac:dyDescent="0.25">
      <c r="C629" s="428"/>
      <c r="D629" s="79"/>
      <c r="E629" s="428"/>
      <c r="F629" s="428"/>
      <c r="H629" s="428"/>
      <c r="I629" s="428"/>
      <c r="J629" s="428"/>
      <c r="K629" s="428"/>
      <c r="L629" s="428"/>
      <c r="M629" s="428"/>
      <c r="N629" s="428"/>
    </row>
    <row r="630" spans="3:14" ht="13.8" hidden="1" x14ac:dyDescent="0.25">
      <c r="C630" s="428"/>
      <c r="D630" s="79"/>
      <c r="E630" s="428"/>
      <c r="F630" s="428"/>
      <c r="H630" s="428"/>
      <c r="I630" s="428"/>
      <c r="J630" s="428"/>
      <c r="K630" s="428"/>
      <c r="L630" s="428"/>
      <c r="M630" s="428"/>
      <c r="N630" s="428"/>
    </row>
    <row r="631" spans="3:14" ht="13.8" hidden="1" x14ac:dyDescent="0.25">
      <c r="C631" s="428"/>
      <c r="D631" s="79"/>
      <c r="E631" s="428"/>
      <c r="F631" s="428"/>
      <c r="H631" s="428"/>
      <c r="I631" s="428"/>
      <c r="J631" s="428"/>
      <c r="K631" s="428"/>
      <c r="L631" s="428"/>
      <c r="M631" s="428"/>
      <c r="N631" s="428"/>
    </row>
    <row r="632" spans="3:14" ht="13.8" hidden="1" x14ac:dyDescent="0.25">
      <c r="C632" s="428"/>
      <c r="D632" s="79"/>
      <c r="E632" s="428"/>
      <c r="F632" s="428"/>
      <c r="H632" s="428"/>
      <c r="I632" s="428"/>
      <c r="J632" s="428"/>
      <c r="K632" s="428"/>
      <c r="L632" s="428"/>
      <c r="M632" s="428"/>
      <c r="N632" s="428"/>
    </row>
    <row r="633" spans="3:14" ht="13.8" hidden="1" x14ac:dyDescent="0.25">
      <c r="C633" s="428"/>
      <c r="D633" s="79"/>
      <c r="E633" s="428"/>
      <c r="F633" s="428"/>
      <c r="H633" s="428"/>
      <c r="I633" s="428"/>
      <c r="J633" s="428"/>
      <c r="K633" s="428"/>
      <c r="L633" s="428"/>
      <c r="M633" s="428"/>
      <c r="N633" s="428"/>
    </row>
    <row r="634" spans="3:14" ht="13.8" hidden="1" x14ac:dyDescent="0.25">
      <c r="C634" s="428"/>
      <c r="D634" s="79"/>
      <c r="E634" s="428"/>
      <c r="F634" s="428"/>
      <c r="H634" s="428"/>
      <c r="I634" s="428"/>
      <c r="J634" s="428"/>
      <c r="K634" s="428"/>
      <c r="L634" s="428"/>
      <c r="M634" s="428"/>
      <c r="N634" s="428"/>
    </row>
    <row r="635" spans="3:14" ht="13.8" hidden="1" x14ac:dyDescent="0.25">
      <c r="C635" s="428"/>
      <c r="D635" s="79"/>
      <c r="E635" s="428"/>
      <c r="F635" s="428"/>
      <c r="H635" s="428"/>
      <c r="I635" s="428"/>
      <c r="J635" s="428"/>
      <c r="K635" s="428"/>
      <c r="L635" s="428"/>
      <c r="M635" s="428"/>
      <c r="N635" s="428"/>
    </row>
    <row r="636" spans="3:14" ht="13.8" hidden="1" x14ac:dyDescent="0.25">
      <c r="C636" s="428"/>
      <c r="D636" s="79"/>
      <c r="E636" s="428"/>
      <c r="F636" s="428"/>
      <c r="H636" s="428"/>
      <c r="I636" s="428"/>
      <c r="J636" s="428"/>
      <c r="K636" s="428"/>
      <c r="L636" s="428"/>
      <c r="M636" s="428"/>
      <c r="N636" s="428"/>
    </row>
    <row r="637" spans="3:14" ht="13.8" hidden="1" x14ac:dyDescent="0.25">
      <c r="C637" s="428"/>
      <c r="D637" s="79"/>
      <c r="E637" s="428"/>
      <c r="F637" s="428"/>
      <c r="H637" s="428"/>
      <c r="I637" s="428"/>
      <c r="J637" s="428"/>
      <c r="K637" s="428"/>
      <c r="L637" s="428"/>
      <c r="M637" s="428"/>
      <c r="N637" s="428"/>
    </row>
    <row r="638" spans="3:14" ht="13.8" hidden="1" x14ac:dyDescent="0.25">
      <c r="C638" s="428"/>
      <c r="D638" s="79"/>
      <c r="E638" s="428"/>
      <c r="F638" s="428"/>
      <c r="H638" s="428"/>
      <c r="I638" s="428"/>
      <c r="J638" s="428"/>
      <c r="K638" s="428"/>
      <c r="L638" s="428"/>
      <c r="M638" s="428"/>
      <c r="N638" s="428"/>
    </row>
    <row r="639" spans="3:14" ht="13.8" hidden="1" x14ac:dyDescent="0.25">
      <c r="C639" s="428"/>
      <c r="D639" s="79"/>
      <c r="E639" s="428"/>
      <c r="F639" s="428"/>
      <c r="H639" s="428"/>
      <c r="I639" s="428"/>
      <c r="J639" s="428"/>
      <c r="K639" s="428"/>
      <c r="L639" s="428"/>
      <c r="M639" s="428"/>
      <c r="N639" s="428"/>
    </row>
    <row r="640" spans="3:14" ht="13.8" hidden="1" x14ac:dyDescent="0.25">
      <c r="C640" s="428"/>
      <c r="D640" s="79"/>
      <c r="E640" s="428"/>
      <c r="F640" s="428"/>
      <c r="H640" s="428"/>
      <c r="I640" s="428"/>
      <c r="J640" s="428"/>
      <c r="K640" s="428"/>
      <c r="L640" s="428"/>
      <c r="M640" s="428"/>
      <c r="N640" s="428"/>
    </row>
    <row r="641" spans="3:14" ht="13.8" hidden="1" x14ac:dyDescent="0.25">
      <c r="C641" s="428"/>
      <c r="D641" s="79"/>
      <c r="E641" s="428"/>
      <c r="F641" s="428"/>
      <c r="H641" s="428"/>
      <c r="I641" s="428"/>
      <c r="J641" s="428"/>
      <c r="K641" s="428"/>
      <c r="L641" s="428"/>
      <c r="M641" s="428"/>
      <c r="N641" s="428"/>
    </row>
    <row r="642" spans="3:14" ht="13.8" hidden="1" x14ac:dyDescent="0.25">
      <c r="C642" s="428"/>
      <c r="D642" s="79"/>
      <c r="E642" s="428"/>
      <c r="F642" s="428"/>
      <c r="H642" s="428"/>
      <c r="I642" s="428"/>
      <c r="J642" s="428"/>
      <c r="K642" s="428"/>
      <c r="L642" s="428"/>
      <c r="M642" s="428"/>
      <c r="N642" s="428"/>
    </row>
    <row r="643" spans="3:14" ht="13.8" hidden="1" x14ac:dyDescent="0.25">
      <c r="C643" s="428"/>
      <c r="D643" s="79"/>
      <c r="E643" s="428"/>
      <c r="F643" s="428"/>
      <c r="H643" s="428"/>
      <c r="I643" s="428"/>
      <c r="J643" s="428"/>
      <c r="K643" s="428"/>
      <c r="L643" s="428"/>
      <c r="M643" s="428"/>
      <c r="N643" s="428"/>
    </row>
    <row r="644" spans="3:14" ht="13.8" hidden="1" x14ac:dyDescent="0.25">
      <c r="C644" s="428"/>
      <c r="D644" s="79"/>
      <c r="E644" s="428"/>
      <c r="F644" s="428"/>
      <c r="H644" s="428"/>
      <c r="I644" s="428"/>
      <c r="J644" s="428"/>
      <c r="K644" s="428"/>
      <c r="L644" s="428"/>
      <c r="M644" s="428"/>
      <c r="N644" s="428"/>
    </row>
    <row r="645" spans="3:14" ht="13.8" hidden="1" x14ac:dyDescent="0.25">
      <c r="C645" s="428"/>
      <c r="D645" s="79"/>
      <c r="E645" s="428"/>
      <c r="F645" s="428"/>
      <c r="H645" s="428"/>
      <c r="I645" s="428"/>
      <c r="J645" s="428"/>
      <c r="K645" s="428"/>
      <c r="L645" s="428"/>
      <c r="M645" s="428"/>
      <c r="N645" s="428"/>
    </row>
    <row r="646" spans="3:14" ht="13.8" hidden="1" x14ac:dyDescent="0.25">
      <c r="C646" s="428"/>
      <c r="D646" s="79"/>
      <c r="E646" s="428"/>
      <c r="F646" s="428"/>
      <c r="H646" s="428"/>
      <c r="I646" s="428"/>
      <c r="J646" s="428"/>
      <c r="K646" s="428"/>
      <c r="L646" s="428"/>
      <c r="M646" s="428"/>
      <c r="N646" s="428"/>
    </row>
    <row r="647" spans="3:14" ht="13.8" hidden="1" x14ac:dyDescent="0.25">
      <c r="C647" s="428"/>
      <c r="D647" s="79"/>
      <c r="E647" s="428"/>
      <c r="F647" s="428"/>
      <c r="H647" s="428"/>
      <c r="I647" s="428"/>
      <c r="J647" s="428"/>
      <c r="K647" s="428"/>
      <c r="L647" s="428"/>
      <c r="M647" s="428"/>
      <c r="N647" s="428"/>
    </row>
    <row r="648" spans="3:14" ht="13.8" hidden="1" x14ac:dyDescent="0.25">
      <c r="C648" s="428"/>
      <c r="D648" s="79"/>
      <c r="E648" s="428"/>
      <c r="F648" s="428"/>
      <c r="H648" s="428"/>
      <c r="I648" s="428"/>
      <c r="J648" s="428"/>
      <c r="K648" s="428"/>
      <c r="L648" s="428"/>
      <c r="M648" s="428"/>
      <c r="N648" s="428"/>
    </row>
    <row r="649" spans="3:14" ht="13.8" hidden="1" x14ac:dyDescent="0.25">
      <c r="C649" s="428"/>
      <c r="D649" s="79"/>
      <c r="E649" s="428"/>
      <c r="F649" s="428"/>
      <c r="H649" s="428"/>
      <c r="I649" s="428"/>
      <c r="J649" s="428"/>
      <c r="K649" s="428"/>
      <c r="L649" s="428"/>
      <c r="M649" s="428"/>
      <c r="N649" s="428"/>
    </row>
    <row r="650" spans="3:14" ht="13.8" hidden="1" x14ac:dyDescent="0.25">
      <c r="C650" s="428"/>
      <c r="D650" s="79"/>
      <c r="E650" s="428"/>
      <c r="F650" s="428"/>
      <c r="H650" s="428"/>
      <c r="I650" s="428"/>
      <c r="J650" s="428"/>
      <c r="K650" s="428"/>
      <c r="L650" s="428"/>
      <c r="M650" s="428"/>
      <c r="N650" s="428"/>
    </row>
    <row r="651" spans="3:14" ht="13.8" hidden="1" x14ac:dyDescent="0.25">
      <c r="C651" s="428"/>
      <c r="D651" s="79"/>
      <c r="E651" s="428"/>
      <c r="F651" s="428"/>
      <c r="H651" s="428"/>
      <c r="I651" s="428"/>
      <c r="J651" s="428"/>
      <c r="K651" s="428"/>
      <c r="L651" s="428"/>
      <c r="M651" s="428"/>
      <c r="N651" s="428"/>
    </row>
    <row r="652" spans="3:14" ht="13.8" hidden="1" x14ac:dyDescent="0.25">
      <c r="C652" s="428"/>
      <c r="D652" s="79"/>
      <c r="E652" s="428"/>
      <c r="F652" s="428"/>
      <c r="H652" s="428"/>
      <c r="I652" s="428"/>
      <c r="J652" s="428"/>
      <c r="K652" s="428"/>
      <c r="L652" s="428"/>
      <c r="M652" s="428"/>
      <c r="N652" s="428"/>
    </row>
    <row r="653" spans="3:14" ht="13.8" hidden="1" x14ac:dyDescent="0.25">
      <c r="C653" s="428"/>
      <c r="D653" s="79"/>
      <c r="E653" s="428"/>
      <c r="F653" s="428"/>
      <c r="H653" s="428"/>
      <c r="I653" s="428"/>
      <c r="J653" s="428"/>
      <c r="K653" s="428"/>
      <c r="L653" s="428"/>
      <c r="M653" s="428"/>
      <c r="N653" s="428"/>
    </row>
    <row r="654" spans="3:14" ht="13.8" hidden="1" x14ac:dyDescent="0.25">
      <c r="C654" s="428"/>
      <c r="D654" s="79"/>
      <c r="E654" s="428"/>
      <c r="F654" s="428"/>
      <c r="H654" s="428"/>
      <c r="I654" s="428"/>
      <c r="J654" s="428"/>
      <c r="K654" s="428"/>
      <c r="L654" s="428"/>
      <c r="M654" s="428"/>
      <c r="N654" s="428"/>
    </row>
    <row r="655" spans="3:14" ht="13.8" hidden="1" x14ac:dyDescent="0.25">
      <c r="C655" s="428"/>
      <c r="D655" s="79"/>
      <c r="E655" s="428"/>
      <c r="F655" s="428"/>
      <c r="H655" s="428"/>
      <c r="I655" s="428"/>
      <c r="J655" s="428"/>
      <c r="K655" s="428"/>
      <c r="L655" s="428"/>
      <c r="M655" s="428"/>
      <c r="N655" s="428"/>
    </row>
    <row r="656" spans="3:14" ht="13.8" hidden="1" x14ac:dyDescent="0.25">
      <c r="C656" s="428"/>
      <c r="D656" s="79"/>
      <c r="E656" s="428"/>
      <c r="F656" s="428"/>
      <c r="H656" s="428"/>
      <c r="I656" s="428"/>
      <c r="J656" s="428"/>
      <c r="K656" s="428"/>
      <c r="L656" s="428"/>
      <c r="M656" s="428"/>
      <c r="N656" s="428"/>
    </row>
    <row r="657" spans="3:14" ht="13.8" hidden="1" x14ac:dyDescent="0.25">
      <c r="C657" s="428"/>
      <c r="D657" s="79"/>
      <c r="E657" s="428"/>
      <c r="F657" s="428"/>
      <c r="H657" s="428"/>
      <c r="I657" s="428"/>
      <c r="J657" s="428"/>
      <c r="K657" s="428"/>
      <c r="L657" s="428"/>
      <c r="M657" s="428"/>
      <c r="N657" s="428"/>
    </row>
    <row r="658" spans="3:14" ht="13.8" hidden="1" x14ac:dyDescent="0.25">
      <c r="C658" s="428"/>
      <c r="D658" s="79"/>
      <c r="E658" s="428"/>
      <c r="F658" s="428"/>
      <c r="H658" s="428"/>
      <c r="I658" s="428"/>
      <c r="J658" s="428"/>
      <c r="K658" s="428"/>
      <c r="L658" s="428"/>
      <c r="M658" s="428"/>
      <c r="N658" s="428"/>
    </row>
    <row r="659" spans="3:14" ht="13.8" hidden="1" x14ac:dyDescent="0.25">
      <c r="C659" s="428"/>
      <c r="D659" s="79"/>
      <c r="E659" s="428"/>
      <c r="F659" s="428"/>
      <c r="H659" s="428"/>
      <c r="I659" s="428"/>
      <c r="J659" s="428"/>
      <c r="K659" s="428"/>
      <c r="L659" s="428"/>
      <c r="M659" s="428"/>
      <c r="N659" s="428"/>
    </row>
    <row r="660" spans="3:14" ht="13.8" hidden="1" x14ac:dyDescent="0.25">
      <c r="C660" s="428"/>
      <c r="D660" s="79"/>
      <c r="E660" s="428"/>
      <c r="F660" s="428"/>
      <c r="H660" s="428"/>
      <c r="I660" s="428"/>
      <c r="J660" s="428"/>
      <c r="K660" s="428"/>
      <c r="L660" s="428"/>
      <c r="M660" s="428"/>
      <c r="N660" s="428"/>
    </row>
    <row r="661" spans="3:14" ht="13.8" hidden="1" x14ac:dyDescent="0.25">
      <c r="C661" s="428"/>
      <c r="D661" s="79"/>
      <c r="E661" s="428"/>
      <c r="F661" s="428"/>
      <c r="H661" s="428"/>
      <c r="I661" s="428"/>
      <c r="J661" s="428"/>
      <c r="K661" s="428"/>
      <c r="L661" s="428"/>
      <c r="M661" s="428"/>
      <c r="N661" s="428"/>
    </row>
    <row r="662" spans="3:14" ht="13.8" hidden="1" x14ac:dyDescent="0.25">
      <c r="C662" s="428"/>
      <c r="D662" s="79"/>
      <c r="E662" s="428"/>
      <c r="F662" s="428"/>
      <c r="H662" s="428"/>
      <c r="I662" s="428"/>
      <c r="J662" s="428"/>
      <c r="K662" s="428"/>
      <c r="L662" s="428"/>
      <c r="M662" s="428"/>
      <c r="N662" s="428"/>
    </row>
    <row r="663" spans="3:14" ht="13.8" hidden="1" x14ac:dyDescent="0.25">
      <c r="C663" s="428"/>
      <c r="D663" s="79"/>
      <c r="E663" s="428"/>
      <c r="F663" s="428"/>
      <c r="H663" s="428"/>
      <c r="I663" s="428"/>
      <c r="J663" s="428"/>
      <c r="K663" s="428"/>
      <c r="L663" s="428"/>
      <c r="M663" s="428"/>
      <c r="N663" s="428"/>
    </row>
    <row r="664" spans="3:14" ht="13.8" hidden="1" x14ac:dyDescent="0.25">
      <c r="C664" s="428"/>
      <c r="D664" s="79"/>
      <c r="E664" s="428"/>
      <c r="F664" s="428"/>
      <c r="H664" s="428"/>
      <c r="I664" s="428"/>
      <c r="J664" s="428"/>
      <c r="K664" s="428"/>
      <c r="L664" s="428"/>
      <c r="M664" s="428"/>
      <c r="N664" s="428"/>
    </row>
    <row r="665" spans="3:14" ht="13.8" hidden="1" x14ac:dyDescent="0.25">
      <c r="C665" s="428"/>
      <c r="D665" s="79"/>
      <c r="E665" s="428"/>
      <c r="F665" s="428"/>
      <c r="H665" s="428"/>
      <c r="I665" s="428"/>
      <c r="J665" s="428"/>
      <c r="K665" s="428"/>
      <c r="L665" s="428"/>
      <c r="M665" s="428"/>
      <c r="N665" s="428"/>
    </row>
    <row r="666" spans="3:14" ht="13.8" hidden="1" x14ac:dyDescent="0.25">
      <c r="C666" s="428"/>
      <c r="D666" s="79"/>
      <c r="E666" s="428"/>
      <c r="F666" s="428"/>
      <c r="H666" s="428"/>
      <c r="I666" s="428"/>
      <c r="J666" s="428"/>
      <c r="K666" s="428"/>
      <c r="L666" s="428"/>
      <c r="M666" s="428"/>
      <c r="N666" s="428"/>
    </row>
    <row r="667" spans="3:14" ht="13.8" hidden="1" x14ac:dyDescent="0.25">
      <c r="C667" s="428"/>
      <c r="D667" s="79"/>
      <c r="E667" s="428"/>
      <c r="F667" s="428"/>
      <c r="H667" s="428"/>
      <c r="I667" s="428"/>
      <c r="J667" s="428"/>
      <c r="K667" s="428"/>
      <c r="L667" s="428"/>
      <c r="M667" s="428"/>
      <c r="N667" s="428"/>
    </row>
    <row r="668" spans="3:14" ht="13.8" hidden="1" x14ac:dyDescent="0.25">
      <c r="C668" s="428"/>
      <c r="D668" s="79"/>
      <c r="E668" s="428"/>
      <c r="F668" s="428"/>
      <c r="H668" s="428"/>
      <c r="I668" s="428"/>
      <c r="J668" s="428"/>
      <c r="K668" s="428"/>
      <c r="L668" s="428"/>
      <c r="M668" s="428"/>
      <c r="N668" s="428"/>
    </row>
    <row r="669" spans="3:14" ht="13.8" hidden="1" x14ac:dyDescent="0.25">
      <c r="C669" s="428"/>
      <c r="D669" s="79"/>
      <c r="E669" s="428"/>
      <c r="F669" s="428"/>
      <c r="H669" s="428"/>
      <c r="I669" s="428"/>
      <c r="J669" s="428"/>
      <c r="K669" s="428"/>
      <c r="L669" s="428"/>
      <c r="M669" s="428"/>
      <c r="N669" s="428"/>
    </row>
    <row r="670" spans="3:14" ht="13.8" hidden="1" x14ac:dyDescent="0.25">
      <c r="C670" s="428"/>
      <c r="D670" s="79"/>
      <c r="E670" s="428"/>
      <c r="F670" s="428"/>
      <c r="H670" s="428"/>
      <c r="I670" s="428"/>
      <c r="J670" s="428"/>
      <c r="K670" s="428"/>
      <c r="L670" s="428"/>
      <c r="M670" s="428"/>
      <c r="N670" s="428"/>
    </row>
    <row r="671" spans="3:14" ht="13.8" hidden="1" x14ac:dyDescent="0.25">
      <c r="C671" s="428"/>
      <c r="D671" s="79"/>
      <c r="E671" s="428"/>
      <c r="F671" s="428"/>
      <c r="H671" s="428"/>
      <c r="I671" s="428"/>
      <c r="J671" s="428"/>
      <c r="K671" s="428"/>
      <c r="L671" s="428"/>
      <c r="M671" s="428"/>
      <c r="N671" s="428"/>
    </row>
    <row r="672" spans="3:14" ht="13.8" hidden="1" x14ac:dyDescent="0.25">
      <c r="C672" s="428"/>
      <c r="D672" s="79"/>
      <c r="E672" s="428"/>
      <c r="F672" s="428"/>
      <c r="H672" s="428"/>
      <c r="I672" s="428"/>
      <c r="J672" s="428"/>
      <c r="K672" s="428"/>
      <c r="L672" s="428"/>
      <c r="M672" s="428"/>
      <c r="N672" s="428"/>
    </row>
    <row r="673" spans="3:14" ht="13.8" hidden="1" x14ac:dyDescent="0.25">
      <c r="C673" s="428"/>
      <c r="D673" s="79"/>
      <c r="E673" s="428"/>
      <c r="F673" s="428"/>
      <c r="H673" s="428"/>
      <c r="I673" s="428"/>
      <c r="J673" s="428"/>
      <c r="K673" s="428"/>
      <c r="L673" s="428"/>
      <c r="M673" s="428"/>
      <c r="N673" s="428"/>
    </row>
    <row r="674" spans="3:14" ht="13.8" hidden="1" x14ac:dyDescent="0.25">
      <c r="C674" s="428"/>
      <c r="D674" s="79"/>
      <c r="E674" s="428"/>
      <c r="F674" s="428"/>
      <c r="H674" s="428"/>
      <c r="I674" s="428"/>
      <c r="J674" s="428"/>
      <c r="K674" s="428"/>
      <c r="L674" s="428"/>
      <c r="M674" s="428"/>
      <c r="N674" s="428"/>
    </row>
    <row r="675" spans="3:14" ht="13.8" hidden="1" x14ac:dyDescent="0.25">
      <c r="C675" s="428"/>
      <c r="D675" s="79"/>
      <c r="E675" s="428"/>
      <c r="F675" s="428"/>
      <c r="H675" s="428"/>
      <c r="I675" s="428"/>
      <c r="J675" s="428"/>
      <c r="K675" s="428"/>
      <c r="L675" s="428"/>
      <c r="M675" s="428"/>
      <c r="N675" s="428"/>
    </row>
    <row r="676" spans="3:14" ht="13.8" hidden="1" x14ac:dyDescent="0.25">
      <c r="C676" s="428"/>
      <c r="D676" s="79"/>
      <c r="E676" s="428"/>
      <c r="F676" s="428"/>
      <c r="H676" s="428"/>
      <c r="I676" s="428"/>
      <c r="J676" s="428"/>
      <c r="K676" s="428"/>
      <c r="L676" s="428"/>
      <c r="M676" s="428"/>
      <c r="N676" s="428"/>
    </row>
    <row r="677" spans="3:14" ht="13.8" hidden="1" x14ac:dyDescent="0.25">
      <c r="C677" s="428"/>
      <c r="D677" s="79"/>
      <c r="E677" s="428"/>
      <c r="F677" s="428"/>
      <c r="H677" s="428"/>
      <c r="I677" s="428"/>
      <c r="J677" s="428"/>
      <c r="K677" s="428"/>
      <c r="L677" s="428"/>
      <c r="M677" s="428"/>
      <c r="N677" s="428"/>
    </row>
    <row r="678" spans="3:14" ht="13.8" hidden="1" x14ac:dyDescent="0.25">
      <c r="C678" s="428"/>
      <c r="D678" s="79"/>
      <c r="E678" s="428"/>
      <c r="F678" s="428"/>
      <c r="H678" s="428"/>
      <c r="I678" s="428"/>
      <c r="J678" s="428"/>
      <c r="K678" s="428"/>
      <c r="L678" s="428"/>
      <c r="M678" s="428"/>
      <c r="N678" s="428"/>
    </row>
    <row r="679" spans="3:14" ht="13.8" hidden="1" x14ac:dyDescent="0.25">
      <c r="C679" s="428"/>
      <c r="D679" s="79"/>
      <c r="E679" s="428"/>
      <c r="F679" s="428"/>
      <c r="H679" s="428"/>
      <c r="I679" s="428"/>
      <c r="J679" s="428"/>
      <c r="K679" s="428"/>
      <c r="L679" s="428"/>
      <c r="M679" s="428"/>
      <c r="N679" s="428"/>
    </row>
    <row r="680" spans="3:14" ht="13.8" hidden="1" x14ac:dyDescent="0.25">
      <c r="C680" s="428"/>
      <c r="D680" s="79"/>
      <c r="E680" s="428"/>
      <c r="F680" s="428"/>
      <c r="H680" s="428"/>
      <c r="I680" s="428"/>
      <c r="J680" s="428"/>
      <c r="K680" s="428"/>
      <c r="L680" s="428"/>
      <c r="M680" s="428"/>
      <c r="N680" s="428"/>
    </row>
    <row r="681" spans="3:14" ht="13.8" hidden="1" x14ac:dyDescent="0.25">
      <c r="C681" s="428"/>
      <c r="D681" s="79"/>
      <c r="E681" s="428"/>
      <c r="F681" s="428"/>
      <c r="H681" s="428"/>
      <c r="I681" s="428"/>
      <c r="J681" s="428"/>
      <c r="K681" s="428"/>
      <c r="L681" s="428"/>
      <c r="M681" s="428"/>
      <c r="N681" s="428"/>
    </row>
    <row r="682" spans="3:14" ht="13.8" hidden="1" x14ac:dyDescent="0.25">
      <c r="C682" s="428"/>
      <c r="D682" s="79"/>
      <c r="E682" s="428"/>
      <c r="F682" s="428"/>
      <c r="H682" s="428"/>
      <c r="I682" s="428"/>
      <c r="J682" s="428"/>
      <c r="K682" s="428"/>
      <c r="L682" s="428"/>
      <c r="M682" s="428"/>
      <c r="N682" s="428"/>
    </row>
    <row r="683" spans="3:14" ht="13.8" hidden="1" x14ac:dyDescent="0.25">
      <c r="C683" s="428"/>
      <c r="D683" s="79"/>
      <c r="E683" s="428"/>
      <c r="F683" s="428"/>
      <c r="H683" s="428"/>
      <c r="I683" s="428"/>
      <c r="J683" s="428"/>
      <c r="K683" s="428"/>
      <c r="L683" s="428"/>
      <c r="M683" s="428"/>
      <c r="N683" s="428"/>
    </row>
    <row r="684" spans="3:14" ht="13.8" hidden="1" x14ac:dyDescent="0.25">
      <c r="C684" s="428"/>
      <c r="D684" s="79"/>
      <c r="E684" s="428"/>
      <c r="F684" s="428"/>
      <c r="H684" s="428"/>
      <c r="I684" s="428"/>
      <c r="J684" s="428"/>
      <c r="K684" s="428"/>
      <c r="L684" s="428"/>
      <c r="M684" s="428"/>
      <c r="N684" s="428"/>
    </row>
    <row r="685" spans="3:14" ht="13.8" hidden="1" x14ac:dyDescent="0.25">
      <c r="C685" s="428"/>
      <c r="D685" s="79"/>
      <c r="E685" s="428"/>
      <c r="F685" s="428"/>
      <c r="H685" s="428"/>
      <c r="I685" s="428"/>
      <c r="J685" s="428"/>
      <c r="K685" s="428"/>
      <c r="L685" s="428"/>
      <c r="M685" s="428"/>
      <c r="N685" s="428"/>
    </row>
    <row r="686" spans="3:14" ht="13.8" hidden="1" x14ac:dyDescent="0.25">
      <c r="C686" s="428"/>
      <c r="D686" s="79"/>
      <c r="E686" s="428"/>
      <c r="F686" s="428"/>
      <c r="H686" s="428"/>
      <c r="I686" s="428"/>
      <c r="J686" s="428"/>
      <c r="K686" s="428"/>
      <c r="L686" s="428"/>
      <c r="M686" s="428"/>
      <c r="N686" s="428"/>
    </row>
    <row r="687" spans="3:14" ht="13.8" hidden="1" x14ac:dyDescent="0.25">
      <c r="C687" s="428"/>
      <c r="D687" s="79"/>
      <c r="E687" s="428"/>
      <c r="F687" s="428"/>
      <c r="H687" s="428"/>
      <c r="I687" s="428"/>
      <c r="J687" s="428"/>
      <c r="K687" s="428"/>
      <c r="L687" s="428"/>
      <c r="M687" s="428"/>
      <c r="N687" s="428"/>
    </row>
    <row r="688" spans="3:14" ht="13.8" hidden="1" x14ac:dyDescent="0.25">
      <c r="C688" s="428"/>
      <c r="D688" s="79"/>
      <c r="E688" s="428"/>
      <c r="F688" s="428"/>
      <c r="H688" s="428"/>
      <c r="I688" s="428"/>
      <c r="J688" s="428"/>
      <c r="K688" s="428"/>
      <c r="L688" s="428"/>
      <c r="M688" s="428"/>
      <c r="N688" s="428"/>
    </row>
    <row r="689" spans="3:14" ht="13.8" hidden="1" x14ac:dyDescent="0.25">
      <c r="C689" s="428"/>
      <c r="D689" s="79"/>
      <c r="E689" s="428"/>
      <c r="F689" s="428"/>
      <c r="H689" s="428"/>
      <c r="I689" s="428"/>
      <c r="J689" s="428"/>
      <c r="K689" s="428"/>
      <c r="L689" s="428"/>
      <c r="M689" s="428"/>
      <c r="N689" s="428"/>
    </row>
    <row r="690" spans="3:14" ht="13.8" hidden="1" x14ac:dyDescent="0.25">
      <c r="C690" s="428"/>
      <c r="D690" s="79"/>
      <c r="E690" s="428"/>
      <c r="F690" s="428"/>
      <c r="H690" s="428"/>
      <c r="I690" s="428"/>
      <c r="J690" s="428"/>
      <c r="K690" s="428"/>
      <c r="L690" s="428"/>
      <c r="M690" s="428"/>
      <c r="N690" s="428"/>
    </row>
    <row r="691" spans="3:14" ht="13.8" hidden="1" x14ac:dyDescent="0.25">
      <c r="C691" s="428"/>
      <c r="D691" s="79"/>
      <c r="E691" s="428"/>
      <c r="F691" s="428"/>
      <c r="H691" s="428"/>
      <c r="I691" s="428"/>
      <c r="J691" s="428"/>
      <c r="K691" s="428"/>
      <c r="L691" s="428"/>
      <c r="M691" s="428"/>
      <c r="N691" s="428"/>
    </row>
    <row r="692" spans="3:14" ht="13.8" hidden="1" x14ac:dyDescent="0.25">
      <c r="C692" s="428"/>
      <c r="D692" s="79"/>
      <c r="E692" s="428"/>
      <c r="F692" s="428"/>
      <c r="H692" s="428"/>
      <c r="I692" s="428"/>
      <c r="J692" s="428"/>
      <c r="K692" s="428"/>
      <c r="L692" s="428"/>
      <c r="M692" s="428"/>
      <c r="N692" s="428"/>
    </row>
    <row r="693" spans="3:14" ht="13.8" hidden="1" x14ac:dyDescent="0.25">
      <c r="C693" s="428"/>
      <c r="D693" s="79"/>
      <c r="E693" s="428"/>
      <c r="F693" s="428"/>
      <c r="H693" s="428"/>
      <c r="I693" s="428"/>
      <c r="J693" s="428"/>
      <c r="K693" s="428"/>
      <c r="L693" s="428"/>
      <c r="M693" s="428"/>
      <c r="N693" s="428"/>
    </row>
    <row r="694" spans="3:14" ht="13.8" hidden="1" x14ac:dyDescent="0.25">
      <c r="C694" s="428"/>
      <c r="D694" s="79"/>
      <c r="E694" s="428"/>
      <c r="F694" s="428"/>
      <c r="H694" s="428"/>
      <c r="I694" s="428"/>
      <c r="J694" s="428"/>
      <c r="K694" s="428"/>
      <c r="L694" s="428"/>
      <c r="M694" s="428"/>
      <c r="N694" s="428"/>
    </row>
    <row r="695" spans="3:14" ht="13.8" hidden="1" x14ac:dyDescent="0.25">
      <c r="C695" s="428"/>
      <c r="D695" s="79"/>
      <c r="E695" s="428"/>
      <c r="F695" s="428"/>
      <c r="H695" s="428"/>
      <c r="I695" s="428"/>
      <c r="J695" s="428"/>
      <c r="K695" s="428"/>
      <c r="L695" s="428"/>
      <c r="M695" s="428"/>
      <c r="N695" s="428"/>
    </row>
    <row r="696" spans="3:14" ht="13.8" hidden="1" x14ac:dyDescent="0.25">
      <c r="C696" s="428"/>
      <c r="D696" s="79"/>
      <c r="E696" s="428"/>
      <c r="F696" s="428"/>
      <c r="H696" s="428"/>
      <c r="I696" s="428"/>
      <c r="J696" s="428"/>
      <c r="K696" s="428"/>
      <c r="L696" s="428"/>
      <c r="M696" s="428"/>
      <c r="N696" s="428"/>
    </row>
    <row r="697" spans="3:14" ht="13.8" hidden="1" x14ac:dyDescent="0.25">
      <c r="C697" s="428"/>
      <c r="D697" s="79"/>
      <c r="E697" s="428"/>
      <c r="F697" s="428"/>
      <c r="H697" s="428"/>
      <c r="I697" s="428"/>
      <c r="J697" s="428"/>
      <c r="K697" s="428"/>
      <c r="L697" s="428"/>
      <c r="M697" s="428"/>
      <c r="N697" s="428"/>
    </row>
    <row r="698" spans="3:14" ht="13.8" hidden="1" x14ac:dyDescent="0.25">
      <c r="C698" s="428"/>
      <c r="D698" s="79"/>
      <c r="E698" s="428"/>
      <c r="F698" s="428"/>
      <c r="H698" s="428"/>
      <c r="I698" s="428"/>
      <c r="J698" s="428"/>
      <c r="K698" s="428"/>
      <c r="L698" s="428"/>
      <c r="M698" s="428"/>
      <c r="N698" s="428"/>
    </row>
    <row r="699" spans="3:14" ht="13.8" hidden="1" x14ac:dyDescent="0.25">
      <c r="C699" s="428"/>
      <c r="D699" s="79"/>
      <c r="E699" s="428"/>
      <c r="F699" s="428"/>
      <c r="H699" s="428"/>
      <c r="I699" s="428"/>
      <c r="J699" s="428"/>
      <c r="K699" s="428"/>
      <c r="L699" s="428"/>
      <c r="M699" s="428"/>
      <c r="N699" s="428"/>
    </row>
    <row r="700" spans="3:14" ht="13.8" hidden="1" x14ac:dyDescent="0.25">
      <c r="C700" s="428"/>
      <c r="D700" s="79"/>
      <c r="E700" s="428"/>
      <c r="F700" s="428"/>
      <c r="H700" s="428"/>
      <c r="I700" s="428"/>
      <c r="J700" s="428"/>
      <c r="K700" s="428"/>
      <c r="L700" s="428"/>
      <c r="M700" s="428"/>
      <c r="N700" s="428"/>
    </row>
    <row r="701" spans="3:14" ht="13.8" hidden="1" x14ac:dyDescent="0.25">
      <c r="C701" s="428"/>
      <c r="D701" s="79"/>
      <c r="E701" s="428"/>
      <c r="F701" s="428"/>
      <c r="H701" s="428"/>
      <c r="I701" s="428"/>
      <c r="J701" s="428"/>
      <c r="K701" s="428"/>
      <c r="L701" s="428"/>
      <c r="M701" s="428"/>
      <c r="N701" s="428"/>
    </row>
    <row r="702" spans="3:14" ht="13.8" hidden="1" x14ac:dyDescent="0.25">
      <c r="C702" s="428"/>
      <c r="D702" s="79"/>
      <c r="E702" s="428"/>
      <c r="F702" s="428"/>
      <c r="H702" s="428"/>
      <c r="I702" s="428"/>
      <c r="J702" s="428"/>
      <c r="K702" s="428"/>
      <c r="L702" s="428"/>
      <c r="M702" s="428"/>
      <c r="N702" s="428"/>
    </row>
    <row r="703" spans="3:14" ht="13.8" hidden="1" x14ac:dyDescent="0.25">
      <c r="C703" s="428"/>
      <c r="D703" s="79"/>
      <c r="E703" s="428"/>
      <c r="F703" s="428"/>
      <c r="H703" s="428"/>
      <c r="I703" s="428"/>
      <c r="J703" s="428"/>
      <c r="K703" s="428"/>
      <c r="L703" s="428"/>
      <c r="M703" s="428"/>
      <c r="N703" s="428"/>
    </row>
    <row r="704" spans="3:14" ht="13.8" hidden="1" x14ac:dyDescent="0.25">
      <c r="C704" s="428"/>
      <c r="D704" s="79"/>
      <c r="E704" s="428"/>
      <c r="F704" s="428"/>
      <c r="H704" s="428"/>
      <c r="I704" s="428"/>
      <c r="J704" s="428"/>
      <c r="K704" s="428"/>
      <c r="L704" s="428"/>
      <c r="M704" s="428"/>
      <c r="N704" s="428"/>
    </row>
    <row r="705" spans="3:14" ht="13.8" hidden="1" x14ac:dyDescent="0.25">
      <c r="C705" s="428"/>
      <c r="D705" s="79"/>
      <c r="E705" s="428"/>
      <c r="F705" s="428"/>
      <c r="H705" s="428"/>
      <c r="I705" s="428"/>
      <c r="J705" s="428"/>
      <c r="K705" s="428"/>
      <c r="L705" s="428"/>
      <c r="M705" s="428"/>
      <c r="N705" s="428"/>
    </row>
    <row r="706" spans="3:14" ht="13.8" hidden="1" x14ac:dyDescent="0.25">
      <c r="C706" s="428"/>
      <c r="D706" s="79"/>
      <c r="E706" s="428"/>
      <c r="F706" s="428"/>
      <c r="H706" s="428"/>
      <c r="I706" s="428"/>
      <c r="J706" s="428"/>
      <c r="K706" s="428"/>
      <c r="L706" s="428"/>
      <c r="M706" s="428"/>
      <c r="N706" s="428"/>
    </row>
    <row r="707" spans="3:14" ht="13.8" hidden="1" x14ac:dyDescent="0.25">
      <c r="C707" s="428"/>
      <c r="D707" s="79"/>
      <c r="E707" s="428"/>
      <c r="F707" s="428"/>
      <c r="H707" s="428"/>
      <c r="I707" s="428"/>
      <c r="J707" s="428"/>
      <c r="K707" s="428"/>
      <c r="L707" s="428"/>
      <c r="M707" s="428"/>
      <c r="N707" s="428"/>
    </row>
    <row r="708" spans="3:14" ht="13.8" hidden="1" x14ac:dyDescent="0.25">
      <c r="C708" s="428"/>
      <c r="D708" s="79"/>
      <c r="E708" s="428"/>
      <c r="F708" s="428"/>
      <c r="H708" s="428"/>
      <c r="I708" s="428"/>
      <c r="J708" s="428"/>
      <c r="K708" s="428"/>
      <c r="L708" s="428"/>
      <c r="M708" s="428"/>
      <c r="N708" s="428"/>
    </row>
    <row r="709" spans="3:14" ht="13.8" hidden="1" x14ac:dyDescent="0.25">
      <c r="C709" s="428"/>
      <c r="D709" s="79"/>
      <c r="E709" s="428"/>
      <c r="F709" s="428"/>
      <c r="H709" s="428"/>
      <c r="I709" s="428"/>
      <c r="J709" s="428"/>
      <c r="K709" s="428"/>
      <c r="L709" s="428"/>
      <c r="M709" s="428"/>
      <c r="N709" s="428"/>
    </row>
    <row r="710" spans="3:14" ht="13.8" hidden="1" x14ac:dyDescent="0.25">
      <c r="C710" s="428"/>
      <c r="D710" s="79"/>
      <c r="E710" s="428"/>
      <c r="F710" s="428"/>
      <c r="H710" s="428"/>
      <c r="I710" s="428"/>
      <c r="J710" s="428"/>
      <c r="K710" s="428"/>
      <c r="L710" s="428"/>
      <c r="M710" s="428"/>
      <c r="N710" s="428"/>
    </row>
    <row r="711" spans="3:14" ht="13.8" hidden="1" x14ac:dyDescent="0.25">
      <c r="C711" s="428"/>
      <c r="D711" s="79"/>
      <c r="E711" s="428"/>
      <c r="F711" s="428"/>
      <c r="H711" s="428"/>
      <c r="I711" s="428"/>
      <c r="J711" s="428"/>
      <c r="K711" s="428"/>
      <c r="L711" s="428"/>
      <c r="M711" s="428"/>
      <c r="N711" s="428"/>
    </row>
    <row r="712" spans="3:14" ht="13.8" hidden="1" x14ac:dyDescent="0.25">
      <c r="C712" s="428"/>
      <c r="D712" s="79"/>
      <c r="E712" s="428"/>
      <c r="F712" s="428"/>
      <c r="H712" s="428"/>
      <c r="I712" s="428"/>
      <c r="J712" s="428"/>
      <c r="K712" s="428"/>
      <c r="L712" s="428"/>
      <c r="M712" s="428"/>
      <c r="N712" s="428"/>
    </row>
    <row r="713" spans="3:14" ht="13.8" hidden="1" x14ac:dyDescent="0.25">
      <c r="C713" s="428"/>
      <c r="D713" s="79"/>
      <c r="E713" s="428"/>
      <c r="F713" s="428"/>
      <c r="H713" s="428"/>
      <c r="I713" s="428"/>
      <c r="J713" s="428"/>
      <c r="K713" s="428"/>
      <c r="L713" s="428"/>
      <c r="M713" s="428"/>
      <c r="N713" s="428"/>
    </row>
    <row r="714" spans="3:14" ht="13.8" hidden="1" x14ac:dyDescent="0.25">
      <c r="C714" s="428"/>
      <c r="D714" s="79"/>
      <c r="E714" s="428"/>
      <c r="F714" s="428"/>
      <c r="H714" s="428"/>
      <c r="I714" s="428"/>
      <c r="J714" s="428"/>
      <c r="K714" s="428"/>
      <c r="L714" s="428"/>
      <c r="M714" s="428"/>
      <c r="N714" s="428"/>
    </row>
    <row r="715" spans="3:14" ht="13.8" hidden="1" x14ac:dyDescent="0.25">
      <c r="C715" s="428"/>
      <c r="D715" s="79"/>
      <c r="E715" s="428"/>
      <c r="F715" s="428"/>
      <c r="H715" s="428"/>
      <c r="I715" s="428"/>
      <c r="J715" s="428"/>
      <c r="K715" s="428"/>
      <c r="L715" s="428"/>
      <c r="M715" s="428"/>
      <c r="N715" s="428"/>
    </row>
    <row r="716" spans="3:14" ht="13.8" hidden="1" x14ac:dyDescent="0.25">
      <c r="C716" s="428"/>
      <c r="D716" s="79"/>
      <c r="E716" s="428"/>
      <c r="F716" s="428"/>
      <c r="H716" s="428"/>
      <c r="I716" s="428"/>
      <c r="J716" s="428"/>
      <c r="K716" s="428"/>
      <c r="L716" s="428"/>
      <c r="M716" s="428"/>
      <c r="N716" s="428"/>
    </row>
    <row r="717" spans="3:14" ht="13.8" hidden="1" x14ac:dyDescent="0.25">
      <c r="C717" s="428"/>
      <c r="D717" s="79"/>
      <c r="E717" s="428"/>
      <c r="F717" s="428"/>
      <c r="H717" s="428"/>
      <c r="I717" s="428"/>
      <c r="J717" s="428"/>
      <c r="K717" s="428"/>
      <c r="L717" s="428"/>
      <c r="M717" s="428"/>
      <c r="N717" s="428"/>
    </row>
    <row r="718" spans="3:14" ht="13.8" hidden="1" x14ac:dyDescent="0.25">
      <c r="C718" s="428"/>
      <c r="D718" s="79"/>
      <c r="E718" s="428"/>
      <c r="F718" s="428"/>
      <c r="H718" s="428"/>
      <c r="I718" s="428"/>
      <c r="J718" s="428"/>
      <c r="K718" s="428"/>
      <c r="L718" s="428"/>
      <c r="M718" s="428"/>
      <c r="N718" s="428"/>
    </row>
    <row r="719" spans="3:14" ht="13.8" hidden="1" x14ac:dyDescent="0.25">
      <c r="C719" s="428"/>
      <c r="D719" s="79"/>
      <c r="E719" s="428"/>
      <c r="F719" s="428"/>
      <c r="H719" s="428"/>
      <c r="I719" s="428"/>
      <c r="J719" s="428"/>
      <c r="K719" s="428"/>
      <c r="L719" s="428"/>
      <c r="M719" s="428"/>
      <c r="N719" s="428"/>
    </row>
    <row r="720" spans="3:14" ht="13.8" hidden="1" x14ac:dyDescent="0.25">
      <c r="C720" s="428"/>
      <c r="D720" s="79"/>
      <c r="E720" s="428"/>
      <c r="F720" s="428"/>
      <c r="H720" s="428"/>
      <c r="I720" s="428"/>
      <c r="J720" s="428"/>
      <c r="K720" s="428"/>
      <c r="L720" s="428"/>
      <c r="M720" s="428"/>
      <c r="N720" s="428"/>
    </row>
    <row r="721" spans="3:14" ht="13.8" hidden="1" x14ac:dyDescent="0.25">
      <c r="C721" s="428"/>
      <c r="D721" s="79"/>
      <c r="E721" s="428"/>
      <c r="F721" s="428"/>
      <c r="H721" s="428"/>
      <c r="I721" s="428"/>
      <c r="J721" s="428"/>
      <c r="K721" s="428"/>
      <c r="L721" s="428"/>
      <c r="M721" s="428"/>
      <c r="N721" s="428"/>
    </row>
    <row r="722" spans="3:14" ht="13.8" hidden="1" x14ac:dyDescent="0.25">
      <c r="C722" s="428"/>
      <c r="D722" s="79"/>
      <c r="E722" s="428"/>
      <c r="F722" s="428"/>
      <c r="H722" s="428"/>
      <c r="I722" s="428"/>
      <c r="J722" s="428"/>
      <c r="K722" s="428"/>
      <c r="L722" s="428"/>
      <c r="M722" s="428"/>
      <c r="N722" s="428"/>
    </row>
    <row r="723" spans="3:14" ht="13.8" hidden="1" x14ac:dyDescent="0.25">
      <c r="C723" s="428"/>
      <c r="D723" s="79"/>
      <c r="E723" s="428"/>
      <c r="F723" s="428"/>
      <c r="H723" s="428"/>
      <c r="I723" s="428"/>
      <c r="J723" s="428"/>
      <c r="K723" s="428"/>
      <c r="L723" s="428"/>
      <c r="M723" s="428"/>
      <c r="N723" s="428"/>
    </row>
    <row r="724" spans="3:14" ht="13.8" hidden="1" x14ac:dyDescent="0.25">
      <c r="C724" s="428"/>
      <c r="D724" s="79"/>
      <c r="E724" s="428"/>
      <c r="F724" s="428"/>
      <c r="H724" s="428"/>
      <c r="I724" s="428"/>
      <c r="J724" s="428"/>
      <c r="K724" s="428"/>
      <c r="L724" s="428"/>
      <c r="M724" s="428"/>
      <c r="N724" s="428"/>
    </row>
    <row r="725" spans="3:14" ht="13.8" hidden="1" x14ac:dyDescent="0.25">
      <c r="C725" s="428"/>
      <c r="D725" s="79"/>
      <c r="E725" s="428"/>
      <c r="F725" s="428"/>
      <c r="H725" s="428"/>
      <c r="I725" s="428"/>
      <c r="J725" s="428"/>
      <c r="K725" s="428"/>
      <c r="L725" s="428"/>
      <c r="M725" s="428"/>
      <c r="N725" s="428"/>
    </row>
    <row r="726" spans="3:14" ht="13.8" hidden="1" x14ac:dyDescent="0.25">
      <c r="C726" s="428"/>
      <c r="D726" s="79"/>
      <c r="E726" s="428"/>
      <c r="F726" s="428"/>
      <c r="H726" s="428"/>
      <c r="I726" s="428"/>
      <c r="J726" s="428"/>
      <c r="K726" s="428"/>
      <c r="L726" s="428"/>
      <c r="M726" s="428"/>
      <c r="N726" s="428"/>
    </row>
    <row r="727" spans="3:14" ht="13.8" hidden="1" x14ac:dyDescent="0.25">
      <c r="C727" s="428"/>
      <c r="D727" s="79"/>
      <c r="E727" s="428"/>
      <c r="F727" s="428"/>
      <c r="H727" s="428"/>
      <c r="I727" s="428"/>
      <c r="J727" s="428"/>
      <c r="K727" s="428"/>
      <c r="L727" s="428"/>
      <c r="M727" s="428"/>
      <c r="N727" s="428"/>
    </row>
    <row r="728" spans="3:14" ht="13.8" hidden="1" x14ac:dyDescent="0.25">
      <c r="C728" s="428"/>
      <c r="D728" s="79"/>
      <c r="E728" s="428"/>
      <c r="F728" s="428"/>
      <c r="H728" s="428"/>
      <c r="I728" s="428"/>
      <c r="J728" s="428"/>
      <c r="K728" s="428"/>
      <c r="L728" s="428"/>
      <c r="M728" s="428"/>
      <c r="N728" s="428"/>
    </row>
    <row r="729" spans="3:14" ht="13.8" hidden="1" x14ac:dyDescent="0.25">
      <c r="C729" s="428"/>
      <c r="D729" s="79"/>
      <c r="E729" s="428"/>
      <c r="F729" s="428"/>
      <c r="H729" s="428"/>
      <c r="I729" s="428"/>
      <c r="J729" s="428"/>
      <c r="K729" s="428"/>
      <c r="L729" s="428"/>
      <c r="M729" s="428"/>
      <c r="N729" s="428"/>
    </row>
    <row r="730" spans="3:14" ht="13.8" hidden="1" x14ac:dyDescent="0.25">
      <c r="C730" s="428"/>
      <c r="D730" s="79"/>
      <c r="E730" s="428"/>
      <c r="F730" s="428"/>
      <c r="H730" s="428"/>
      <c r="I730" s="428"/>
      <c r="J730" s="428"/>
      <c r="K730" s="428"/>
      <c r="L730" s="428"/>
      <c r="M730" s="428"/>
      <c r="N730" s="428"/>
    </row>
    <row r="731" spans="3:14" ht="13.8" hidden="1" x14ac:dyDescent="0.25">
      <c r="C731" s="428"/>
      <c r="D731" s="79"/>
      <c r="E731" s="428"/>
      <c r="F731" s="428"/>
      <c r="H731" s="428"/>
      <c r="I731" s="428"/>
      <c r="J731" s="428"/>
      <c r="K731" s="428"/>
      <c r="L731" s="428"/>
      <c r="M731" s="428"/>
      <c r="N731" s="428"/>
    </row>
    <row r="732" spans="3:14" ht="13.8" hidden="1" x14ac:dyDescent="0.25">
      <c r="C732" s="428"/>
      <c r="D732" s="79"/>
      <c r="E732" s="428"/>
      <c r="F732" s="428"/>
      <c r="H732" s="428"/>
      <c r="I732" s="428"/>
      <c r="J732" s="428"/>
      <c r="K732" s="428"/>
      <c r="L732" s="428"/>
      <c r="M732" s="428"/>
      <c r="N732" s="428"/>
    </row>
    <row r="733" spans="3:14" ht="13.8" hidden="1" x14ac:dyDescent="0.25">
      <c r="C733" s="428"/>
      <c r="D733" s="79"/>
      <c r="E733" s="428"/>
      <c r="F733" s="428"/>
      <c r="H733" s="428"/>
      <c r="I733" s="428"/>
      <c r="J733" s="428"/>
      <c r="K733" s="428"/>
      <c r="L733" s="428"/>
      <c r="M733" s="428"/>
      <c r="N733" s="428"/>
    </row>
    <row r="734" spans="3:14" ht="13.8" hidden="1" x14ac:dyDescent="0.25">
      <c r="C734" s="428"/>
      <c r="D734" s="79"/>
      <c r="E734" s="428"/>
      <c r="F734" s="428"/>
      <c r="H734" s="428"/>
      <c r="I734" s="428"/>
      <c r="J734" s="428"/>
      <c r="K734" s="428"/>
      <c r="L734" s="428"/>
      <c r="M734" s="428"/>
      <c r="N734" s="428"/>
    </row>
    <row r="735" spans="3:14" ht="13.8" hidden="1" x14ac:dyDescent="0.25">
      <c r="C735" s="428"/>
      <c r="D735" s="79"/>
      <c r="E735" s="428"/>
      <c r="F735" s="428"/>
      <c r="H735" s="428"/>
      <c r="I735" s="428"/>
      <c r="J735" s="428"/>
      <c r="K735" s="428"/>
      <c r="L735" s="428"/>
      <c r="M735" s="428"/>
      <c r="N735" s="428"/>
    </row>
    <row r="736" spans="3:14" ht="13.8" hidden="1" x14ac:dyDescent="0.25">
      <c r="C736" s="428"/>
      <c r="D736" s="79"/>
      <c r="E736" s="428"/>
      <c r="F736" s="428"/>
      <c r="H736" s="428"/>
      <c r="I736" s="428"/>
      <c r="J736" s="428"/>
      <c r="K736" s="428"/>
      <c r="L736" s="428"/>
      <c r="M736" s="428"/>
      <c r="N736" s="428"/>
    </row>
    <row r="737" spans="3:14" ht="13.8" hidden="1" x14ac:dyDescent="0.25">
      <c r="C737" s="428"/>
      <c r="D737" s="79"/>
      <c r="E737" s="428"/>
      <c r="F737" s="428"/>
      <c r="H737" s="428"/>
      <c r="I737" s="428"/>
      <c r="J737" s="428"/>
      <c r="K737" s="428"/>
      <c r="L737" s="428"/>
      <c r="M737" s="428"/>
      <c r="N737" s="428"/>
    </row>
    <row r="738" spans="3:14" ht="13.8" hidden="1" x14ac:dyDescent="0.25">
      <c r="C738" s="428"/>
      <c r="D738" s="79"/>
      <c r="E738" s="428"/>
      <c r="F738" s="428"/>
      <c r="H738" s="428"/>
      <c r="I738" s="428"/>
      <c r="J738" s="428"/>
      <c r="K738" s="428"/>
      <c r="L738" s="428"/>
      <c r="M738" s="428"/>
      <c r="N738" s="428"/>
    </row>
    <row r="739" spans="3:14" ht="13.8" hidden="1" x14ac:dyDescent="0.25">
      <c r="C739" s="428"/>
      <c r="D739" s="79"/>
      <c r="E739" s="428"/>
      <c r="F739" s="428"/>
      <c r="H739" s="428"/>
      <c r="I739" s="428"/>
      <c r="J739" s="428"/>
      <c r="K739" s="428"/>
      <c r="L739" s="428"/>
      <c r="M739" s="428"/>
      <c r="N739" s="428"/>
    </row>
    <row r="740" spans="3:14" ht="13.8" hidden="1" x14ac:dyDescent="0.25">
      <c r="C740" s="428"/>
      <c r="D740" s="79"/>
      <c r="E740" s="428"/>
      <c r="F740" s="428"/>
      <c r="H740" s="428"/>
      <c r="I740" s="428"/>
      <c r="J740" s="428"/>
      <c r="K740" s="428"/>
      <c r="L740" s="428"/>
      <c r="M740" s="428"/>
      <c r="N740" s="428"/>
    </row>
    <row r="741" spans="3:14" ht="13.8" hidden="1" x14ac:dyDescent="0.25">
      <c r="C741" s="428"/>
      <c r="D741" s="79"/>
      <c r="E741" s="428"/>
      <c r="F741" s="428"/>
      <c r="H741" s="428"/>
      <c r="I741" s="428"/>
      <c r="J741" s="428"/>
      <c r="K741" s="428"/>
      <c r="L741" s="428"/>
      <c r="M741" s="428"/>
      <c r="N741" s="428"/>
    </row>
    <row r="742" spans="3:14" ht="13.8" hidden="1" x14ac:dyDescent="0.25">
      <c r="C742" s="428"/>
      <c r="D742" s="79"/>
      <c r="E742" s="428"/>
      <c r="F742" s="428"/>
      <c r="H742" s="428"/>
      <c r="I742" s="428"/>
      <c r="J742" s="428"/>
      <c r="K742" s="428"/>
      <c r="L742" s="428"/>
      <c r="M742" s="428"/>
      <c r="N742" s="428"/>
    </row>
    <row r="743" spans="3:14" ht="13.8" hidden="1" x14ac:dyDescent="0.25">
      <c r="C743" s="428"/>
      <c r="D743" s="79"/>
      <c r="E743" s="428"/>
      <c r="F743" s="428"/>
      <c r="H743" s="428"/>
      <c r="I743" s="428"/>
      <c r="J743" s="428"/>
      <c r="K743" s="428"/>
      <c r="L743" s="428"/>
      <c r="M743" s="428"/>
      <c r="N743" s="428"/>
    </row>
    <row r="744" spans="3:14" ht="13.8" hidden="1" x14ac:dyDescent="0.25">
      <c r="C744" s="428"/>
      <c r="D744" s="79"/>
      <c r="E744" s="428"/>
      <c r="F744" s="428"/>
      <c r="H744" s="428"/>
      <c r="I744" s="428"/>
      <c r="J744" s="428"/>
      <c r="K744" s="428"/>
      <c r="L744" s="428"/>
      <c r="M744" s="428"/>
      <c r="N744" s="428"/>
    </row>
    <row r="745" spans="3:14" ht="13.8" hidden="1" x14ac:dyDescent="0.25">
      <c r="C745" s="428"/>
      <c r="D745" s="79"/>
      <c r="E745" s="428"/>
      <c r="F745" s="428"/>
      <c r="H745" s="428"/>
      <c r="I745" s="428"/>
      <c r="J745" s="428"/>
      <c r="K745" s="428"/>
      <c r="L745" s="428"/>
      <c r="M745" s="428"/>
      <c r="N745" s="428"/>
    </row>
    <row r="746" spans="3:14" ht="13.8" hidden="1" x14ac:dyDescent="0.25">
      <c r="C746" s="428"/>
      <c r="D746" s="79"/>
      <c r="E746" s="428"/>
      <c r="F746" s="428"/>
      <c r="H746" s="428"/>
      <c r="I746" s="428"/>
      <c r="J746" s="428"/>
      <c r="K746" s="428"/>
      <c r="L746" s="428"/>
      <c r="M746" s="428"/>
      <c r="N746" s="428"/>
    </row>
    <row r="747" spans="3:14" ht="13.8" hidden="1" x14ac:dyDescent="0.25">
      <c r="C747" s="428"/>
      <c r="D747" s="79"/>
      <c r="E747" s="428"/>
      <c r="F747" s="428"/>
      <c r="H747" s="428"/>
      <c r="I747" s="428"/>
      <c r="J747" s="428"/>
      <c r="K747" s="428"/>
      <c r="L747" s="428"/>
      <c r="M747" s="428"/>
      <c r="N747" s="428"/>
    </row>
    <row r="748" spans="3:14" ht="13.8" hidden="1" x14ac:dyDescent="0.25">
      <c r="C748" s="428"/>
      <c r="D748" s="79"/>
      <c r="E748" s="428"/>
      <c r="F748" s="428"/>
      <c r="H748" s="428"/>
      <c r="I748" s="428"/>
      <c r="J748" s="428"/>
      <c r="K748" s="428"/>
      <c r="L748" s="428"/>
      <c r="M748" s="428"/>
      <c r="N748" s="428"/>
    </row>
    <row r="749" spans="3:14" ht="13.8" hidden="1" x14ac:dyDescent="0.25">
      <c r="C749" s="428"/>
      <c r="D749" s="79"/>
      <c r="E749" s="428"/>
      <c r="F749" s="428"/>
      <c r="H749" s="428"/>
      <c r="I749" s="428"/>
      <c r="J749" s="428"/>
      <c r="K749" s="428"/>
      <c r="L749" s="428"/>
      <c r="M749" s="428"/>
      <c r="N749" s="428"/>
    </row>
    <row r="750" spans="3:14" ht="13.8" hidden="1" x14ac:dyDescent="0.25">
      <c r="C750" s="428"/>
      <c r="D750" s="79"/>
      <c r="E750" s="428"/>
      <c r="F750" s="428"/>
      <c r="H750" s="428"/>
      <c r="I750" s="428"/>
      <c r="J750" s="428"/>
      <c r="K750" s="428"/>
      <c r="L750" s="428"/>
      <c r="M750" s="428"/>
      <c r="N750" s="428"/>
    </row>
    <row r="751" spans="3:14" ht="13.8" hidden="1" x14ac:dyDescent="0.25">
      <c r="C751" s="428"/>
      <c r="D751" s="79"/>
      <c r="E751" s="428"/>
      <c r="F751" s="428"/>
      <c r="H751" s="428"/>
      <c r="I751" s="428"/>
      <c r="J751" s="428"/>
      <c r="K751" s="428"/>
      <c r="L751" s="428"/>
      <c r="M751" s="428"/>
      <c r="N751" s="428"/>
    </row>
    <row r="752" spans="3:14" ht="13.8" hidden="1" x14ac:dyDescent="0.25">
      <c r="C752" s="428"/>
      <c r="D752" s="79"/>
      <c r="E752" s="428"/>
      <c r="F752" s="428"/>
      <c r="H752" s="428"/>
      <c r="I752" s="428"/>
      <c r="J752" s="428"/>
      <c r="K752" s="428"/>
      <c r="L752" s="428"/>
      <c r="M752" s="428"/>
      <c r="N752" s="428"/>
    </row>
    <row r="753" spans="3:14" ht="13.8" hidden="1" x14ac:dyDescent="0.25">
      <c r="C753" s="428"/>
      <c r="D753" s="79"/>
      <c r="E753" s="428"/>
      <c r="F753" s="428"/>
      <c r="H753" s="428"/>
      <c r="I753" s="428"/>
      <c r="J753" s="428"/>
      <c r="K753" s="428"/>
      <c r="L753" s="428"/>
      <c r="M753" s="428"/>
      <c r="N753" s="428"/>
    </row>
    <row r="754" spans="3:14" ht="13.8" hidden="1" x14ac:dyDescent="0.25">
      <c r="C754" s="428"/>
      <c r="D754" s="79"/>
      <c r="E754" s="428"/>
      <c r="F754" s="428"/>
      <c r="H754" s="428"/>
      <c r="I754" s="428"/>
      <c r="J754" s="428"/>
      <c r="K754" s="428"/>
      <c r="L754" s="428"/>
      <c r="M754" s="428"/>
      <c r="N754" s="428"/>
    </row>
    <row r="755" spans="3:14" ht="13.8" hidden="1" x14ac:dyDescent="0.25">
      <c r="C755" s="428"/>
      <c r="D755" s="79"/>
      <c r="E755" s="428"/>
      <c r="F755" s="428"/>
      <c r="H755" s="428"/>
      <c r="I755" s="428"/>
      <c r="J755" s="428"/>
      <c r="K755" s="428"/>
      <c r="L755" s="428"/>
      <c r="M755" s="428"/>
      <c r="N755" s="428"/>
    </row>
    <row r="756" spans="3:14" ht="13.8" hidden="1" x14ac:dyDescent="0.25">
      <c r="C756" s="428"/>
      <c r="D756" s="79"/>
      <c r="E756" s="428"/>
      <c r="F756" s="428"/>
      <c r="H756" s="428"/>
      <c r="I756" s="428"/>
      <c r="J756" s="428"/>
      <c r="K756" s="428"/>
      <c r="L756" s="428"/>
      <c r="M756" s="428"/>
      <c r="N756" s="428"/>
    </row>
    <row r="757" spans="3:14" ht="13.8" hidden="1" x14ac:dyDescent="0.25">
      <c r="C757" s="428"/>
      <c r="D757" s="79"/>
      <c r="E757" s="428"/>
      <c r="F757" s="428"/>
      <c r="H757" s="428"/>
      <c r="I757" s="428"/>
      <c r="J757" s="428"/>
      <c r="K757" s="428"/>
      <c r="L757" s="428"/>
      <c r="M757" s="428"/>
      <c r="N757" s="428"/>
    </row>
    <row r="758" spans="3:14" ht="13.8" hidden="1" x14ac:dyDescent="0.25">
      <c r="C758" s="428"/>
      <c r="D758" s="79"/>
      <c r="E758" s="428"/>
      <c r="F758" s="428"/>
      <c r="H758" s="428"/>
      <c r="I758" s="428"/>
      <c r="J758" s="428"/>
      <c r="K758" s="428"/>
      <c r="L758" s="428"/>
      <c r="M758" s="428"/>
      <c r="N758" s="428"/>
    </row>
    <row r="759" spans="3:14" ht="13.8" hidden="1" x14ac:dyDescent="0.25">
      <c r="C759" s="428"/>
      <c r="D759" s="79"/>
      <c r="E759" s="428"/>
      <c r="F759" s="428"/>
      <c r="H759" s="428"/>
      <c r="I759" s="428"/>
      <c r="J759" s="428"/>
      <c r="K759" s="428"/>
      <c r="L759" s="428"/>
      <c r="M759" s="428"/>
      <c r="N759" s="428"/>
    </row>
    <row r="760" spans="3:14" ht="13.8" hidden="1" x14ac:dyDescent="0.25">
      <c r="C760" s="428"/>
      <c r="D760" s="79"/>
      <c r="E760" s="428"/>
      <c r="F760" s="428"/>
      <c r="H760" s="428"/>
      <c r="I760" s="428"/>
      <c r="J760" s="428"/>
      <c r="K760" s="428"/>
      <c r="L760" s="428"/>
      <c r="M760" s="428"/>
      <c r="N760" s="428"/>
    </row>
    <row r="761" spans="3:14" ht="13.8" hidden="1" x14ac:dyDescent="0.25">
      <c r="C761" s="428"/>
      <c r="D761" s="79"/>
      <c r="E761" s="428"/>
      <c r="F761" s="428"/>
      <c r="H761" s="428"/>
      <c r="I761" s="428"/>
      <c r="J761" s="428"/>
      <c r="K761" s="428"/>
      <c r="L761" s="428"/>
      <c r="M761" s="428"/>
      <c r="N761" s="428"/>
    </row>
    <row r="762" spans="3:14" ht="13.8" hidden="1" x14ac:dyDescent="0.25">
      <c r="C762" s="428"/>
      <c r="D762" s="79"/>
      <c r="E762" s="428"/>
      <c r="F762" s="428"/>
      <c r="H762" s="428"/>
      <c r="I762" s="428"/>
      <c r="J762" s="428"/>
      <c r="K762" s="428"/>
      <c r="L762" s="428"/>
      <c r="M762" s="428"/>
      <c r="N762" s="428"/>
    </row>
    <row r="763" spans="3:14" ht="13.8" hidden="1" x14ac:dyDescent="0.25">
      <c r="C763" s="428"/>
      <c r="D763" s="79"/>
      <c r="E763" s="428"/>
      <c r="F763" s="428"/>
      <c r="H763" s="428"/>
      <c r="I763" s="428"/>
      <c r="J763" s="428"/>
      <c r="K763" s="428"/>
      <c r="L763" s="428"/>
      <c r="M763" s="428"/>
      <c r="N763" s="428"/>
    </row>
    <row r="764" spans="3:14" ht="13.8" hidden="1" x14ac:dyDescent="0.25">
      <c r="C764" s="428"/>
      <c r="D764" s="79"/>
      <c r="E764" s="428"/>
      <c r="F764" s="428"/>
      <c r="H764" s="428"/>
      <c r="I764" s="428"/>
      <c r="J764" s="428"/>
      <c r="K764" s="428"/>
      <c r="L764" s="428"/>
      <c r="M764" s="428"/>
      <c r="N764" s="428"/>
    </row>
    <row r="765" spans="3:14" ht="13.8" hidden="1" x14ac:dyDescent="0.25">
      <c r="C765" s="428"/>
      <c r="D765" s="79"/>
      <c r="E765" s="428"/>
      <c r="F765" s="428"/>
      <c r="H765" s="428"/>
      <c r="I765" s="428"/>
      <c r="J765" s="428"/>
      <c r="K765" s="428"/>
      <c r="L765" s="428"/>
      <c r="M765" s="428"/>
      <c r="N765" s="428"/>
    </row>
    <row r="766" spans="3:14" ht="13.8" hidden="1" x14ac:dyDescent="0.25">
      <c r="C766" s="428"/>
      <c r="D766" s="79"/>
      <c r="E766" s="428"/>
      <c r="F766" s="428"/>
      <c r="H766" s="428"/>
      <c r="I766" s="428"/>
      <c r="J766" s="428"/>
      <c r="K766" s="428"/>
      <c r="L766" s="428"/>
      <c r="M766" s="428"/>
      <c r="N766" s="428"/>
    </row>
    <row r="767" spans="3:14" ht="13.8" hidden="1" x14ac:dyDescent="0.25">
      <c r="C767" s="428"/>
      <c r="D767" s="79"/>
      <c r="E767" s="428"/>
      <c r="F767" s="428"/>
      <c r="H767" s="428"/>
      <c r="I767" s="428"/>
      <c r="J767" s="428"/>
      <c r="K767" s="428"/>
      <c r="L767" s="428"/>
      <c r="M767" s="428"/>
      <c r="N767" s="428"/>
    </row>
    <row r="768" spans="3:14" ht="13.8" hidden="1" x14ac:dyDescent="0.25">
      <c r="C768" s="428"/>
      <c r="D768" s="79"/>
      <c r="E768" s="428"/>
      <c r="F768" s="428"/>
      <c r="H768" s="428"/>
      <c r="I768" s="428"/>
      <c r="J768" s="428"/>
      <c r="K768" s="428"/>
      <c r="L768" s="428"/>
      <c r="M768" s="428"/>
      <c r="N768" s="428"/>
    </row>
    <row r="769" spans="3:14" ht="13.8" hidden="1" x14ac:dyDescent="0.25">
      <c r="C769" s="428"/>
      <c r="D769" s="79"/>
      <c r="E769" s="428"/>
      <c r="F769" s="428"/>
      <c r="H769" s="428"/>
      <c r="I769" s="428"/>
      <c r="J769" s="428"/>
      <c r="K769" s="428"/>
      <c r="L769" s="428"/>
      <c r="M769" s="428"/>
      <c r="N769" s="428"/>
    </row>
    <row r="770" spans="3:14" ht="13.8" hidden="1" x14ac:dyDescent="0.25">
      <c r="C770" s="428"/>
      <c r="D770" s="79"/>
      <c r="E770" s="428"/>
      <c r="F770" s="428"/>
      <c r="H770" s="428"/>
      <c r="I770" s="428"/>
      <c r="J770" s="428"/>
      <c r="K770" s="428"/>
      <c r="L770" s="428"/>
      <c r="M770" s="428"/>
      <c r="N770" s="428"/>
    </row>
    <row r="771" spans="3:14" ht="13.8" hidden="1" x14ac:dyDescent="0.25">
      <c r="C771" s="428"/>
      <c r="D771" s="79"/>
      <c r="E771" s="428"/>
      <c r="F771" s="428"/>
      <c r="H771" s="428"/>
      <c r="I771" s="428"/>
      <c r="J771" s="428"/>
      <c r="K771" s="428"/>
      <c r="L771" s="428"/>
      <c r="M771" s="428"/>
      <c r="N771" s="428"/>
    </row>
    <row r="772" spans="3:14" ht="13.8" hidden="1" x14ac:dyDescent="0.25">
      <c r="C772" s="428"/>
      <c r="D772" s="79"/>
      <c r="E772" s="428"/>
      <c r="F772" s="428"/>
      <c r="H772" s="428"/>
      <c r="I772" s="428"/>
      <c r="J772" s="428"/>
      <c r="K772" s="428"/>
      <c r="L772" s="428"/>
      <c r="M772" s="428"/>
      <c r="N772" s="428"/>
    </row>
    <row r="773" spans="3:14" ht="13.8" hidden="1" x14ac:dyDescent="0.25">
      <c r="C773" s="428"/>
      <c r="D773" s="79"/>
      <c r="E773" s="428"/>
      <c r="F773" s="428"/>
      <c r="H773" s="428"/>
      <c r="I773" s="428"/>
      <c r="J773" s="428"/>
      <c r="K773" s="428"/>
      <c r="L773" s="428"/>
      <c r="M773" s="428"/>
      <c r="N773" s="428"/>
    </row>
    <row r="774" spans="3:14" ht="13.8" hidden="1" x14ac:dyDescent="0.25">
      <c r="C774" s="428"/>
      <c r="D774" s="79"/>
      <c r="E774" s="428"/>
      <c r="F774" s="428"/>
      <c r="H774" s="428"/>
      <c r="I774" s="428"/>
      <c r="J774" s="428"/>
      <c r="K774" s="428"/>
      <c r="L774" s="428"/>
      <c r="M774" s="428"/>
      <c r="N774" s="428"/>
    </row>
    <row r="775" spans="3:14" ht="13.8" hidden="1" x14ac:dyDescent="0.25">
      <c r="C775" s="428"/>
      <c r="D775" s="79"/>
      <c r="E775" s="428"/>
      <c r="F775" s="428"/>
      <c r="H775" s="428"/>
      <c r="I775" s="428"/>
      <c r="J775" s="428"/>
      <c r="K775" s="428"/>
      <c r="L775" s="428"/>
      <c r="M775" s="428"/>
      <c r="N775" s="428"/>
    </row>
    <row r="776" spans="3:14" ht="13.8" hidden="1" x14ac:dyDescent="0.25">
      <c r="C776" s="428"/>
      <c r="D776" s="79"/>
      <c r="E776" s="428"/>
      <c r="F776" s="428"/>
      <c r="H776" s="428"/>
      <c r="I776" s="428"/>
      <c r="J776" s="428"/>
      <c r="K776" s="428"/>
      <c r="L776" s="428"/>
      <c r="M776" s="428"/>
      <c r="N776" s="428"/>
    </row>
    <row r="777" spans="3:14" ht="13.8" hidden="1" x14ac:dyDescent="0.25">
      <c r="C777" s="428"/>
      <c r="D777" s="79"/>
      <c r="E777" s="428"/>
      <c r="F777" s="428"/>
      <c r="H777" s="428"/>
      <c r="I777" s="428"/>
      <c r="J777" s="428"/>
      <c r="K777" s="428"/>
      <c r="L777" s="428"/>
      <c r="M777" s="428"/>
      <c r="N777" s="428"/>
    </row>
    <row r="778" spans="3:14" ht="13.8" hidden="1" x14ac:dyDescent="0.25">
      <c r="C778" s="428"/>
      <c r="D778" s="79"/>
      <c r="E778" s="428"/>
      <c r="F778" s="428"/>
      <c r="H778" s="428"/>
      <c r="I778" s="428"/>
      <c r="J778" s="428"/>
      <c r="K778" s="428"/>
      <c r="L778" s="428"/>
      <c r="M778" s="428"/>
      <c r="N778" s="428"/>
    </row>
    <row r="779" spans="3:14" ht="13.8" hidden="1" x14ac:dyDescent="0.25">
      <c r="C779" s="428"/>
      <c r="D779" s="79"/>
      <c r="E779" s="428"/>
      <c r="F779" s="428"/>
      <c r="H779" s="428"/>
      <c r="I779" s="428"/>
      <c r="J779" s="428"/>
      <c r="K779" s="428"/>
      <c r="L779" s="428"/>
      <c r="M779" s="428"/>
      <c r="N779" s="428"/>
    </row>
    <row r="780" spans="3:14" ht="13.8" hidden="1" x14ac:dyDescent="0.25">
      <c r="C780" s="428"/>
      <c r="D780" s="79"/>
      <c r="E780" s="428"/>
      <c r="F780" s="428"/>
      <c r="H780" s="428"/>
      <c r="I780" s="428"/>
      <c r="J780" s="428"/>
      <c r="K780" s="428"/>
      <c r="L780" s="428"/>
      <c r="M780" s="428"/>
      <c r="N780" s="428"/>
    </row>
    <row r="781" spans="3:14" ht="13.8" hidden="1" x14ac:dyDescent="0.25">
      <c r="C781" s="428"/>
      <c r="D781" s="79"/>
      <c r="E781" s="428"/>
      <c r="F781" s="428"/>
      <c r="H781" s="428"/>
      <c r="I781" s="428"/>
      <c r="J781" s="428"/>
      <c r="K781" s="428"/>
      <c r="L781" s="428"/>
      <c r="M781" s="428"/>
      <c r="N781" s="428"/>
    </row>
    <row r="782" spans="3:14" ht="13.8" hidden="1" x14ac:dyDescent="0.25">
      <c r="C782" s="428"/>
      <c r="D782" s="79"/>
      <c r="E782" s="428"/>
      <c r="F782" s="428"/>
      <c r="H782" s="428"/>
      <c r="I782" s="428"/>
      <c r="J782" s="428"/>
      <c r="K782" s="428"/>
      <c r="L782" s="428"/>
      <c r="M782" s="428"/>
      <c r="N782" s="428"/>
    </row>
    <row r="783" spans="3:14" ht="13.8" hidden="1" x14ac:dyDescent="0.25">
      <c r="C783" s="428"/>
      <c r="D783" s="79"/>
      <c r="E783" s="428"/>
      <c r="F783" s="428"/>
      <c r="H783" s="428"/>
      <c r="I783" s="428"/>
      <c r="J783" s="428"/>
      <c r="K783" s="428"/>
      <c r="L783" s="428"/>
      <c r="M783" s="428"/>
      <c r="N783" s="428"/>
    </row>
    <row r="784" spans="3:14" ht="13.8" hidden="1" x14ac:dyDescent="0.25">
      <c r="C784" s="428"/>
      <c r="D784" s="79"/>
      <c r="E784" s="428"/>
      <c r="F784" s="428"/>
      <c r="H784" s="428"/>
      <c r="I784" s="428"/>
      <c r="J784" s="428"/>
      <c r="K784" s="428"/>
      <c r="L784" s="428"/>
      <c r="M784" s="428"/>
      <c r="N784" s="428"/>
    </row>
    <row r="785" spans="3:14" ht="13.8" hidden="1" x14ac:dyDescent="0.25">
      <c r="C785" s="428"/>
      <c r="D785" s="79"/>
      <c r="E785" s="428"/>
      <c r="F785" s="428"/>
      <c r="H785" s="428"/>
      <c r="I785" s="428"/>
      <c r="J785" s="428"/>
      <c r="K785" s="428"/>
      <c r="L785" s="428"/>
      <c r="M785" s="428"/>
      <c r="N785" s="428"/>
    </row>
    <row r="786" spans="3:14" ht="13.8" hidden="1" x14ac:dyDescent="0.25">
      <c r="C786" s="428"/>
      <c r="D786" s="79"/>
      <c r="E786" s="428"/>
      <c r="F786" s="428"/>
      <c r="H786" s="428"/>
      <c r="I786" s="428"/>
      <c r="J786" s="428"/>
      <c r="K786" s="428"/>
      <c r="L786" s="428"/>
      <c r="M786" s="428"/>
      <c r="N786" s="428"/>
    </row>
    <row r="787" spans="3:14" ht="13.8" hidden="1" x14ac:dyDescent="0.25">
      <c r="C787" s="428"/>
      <c r="D787" s="79"/>
      <c r="E787" s="428"/>
      <c r="F787" s="428"/>
      <c r="H787" s="428"/>
      <c r="I787" s="428"/>
      <c r="J787" s="428"/>
      <c r="K787" s="428"/>
      <c r="L787" s="428"/>
      <c r="M787" s="428"/>
      <c r="N787" s="428"/>
    </row>
    <row r="788" spans="3:14" ht="13.8" hidden="1" x14ac:dyDescent="0.25">
      <c r="C788" s="428"/>
      <c r="D788" s="79"/>
      <c r="E788" s="428"/>
      <c r="F788" s="428"/>
      <c r="H788" s="428"/>
      <c r="I788" s="428"/>
      <c r="J788" s="428"/>
      <c r="K788" s="428"/>
      <c r="L788" s="428"/>
      <c r="M788" s="428"/>
      <c r="N788" s="428"/>
    </row>
    <row r="789" spans="3:14" ht="13.8" hidden="1" x14ac:dyDescent="0.25">
      <c r="C789" s="428"/>
      <c r="D789" s="79"/>
      <c r="E789" s="428"/>
      <c r="F789" s="428"/>
      <c r="H789" s="428"/>
      <c r="I789" s="428"/>
      <c r="J789" s="428"/>
      <c r="K789" s="428"/>
      <c r="L789" s="428"/>
      <c r="M789" s="428"/>
      <c r="N789" s="428"/>
    </row>
    <row r="790" spans="3:14" ht="13.8" hidden="1" x14ac:dyDescent="0.25">
      <c r="C790" s="428"/>
      <c r="D790" s="79"/>
      <c r="E790" s="428"/>
      <c r="F790" s="428"/>
      <c r="H790" s="428"/>
      <c r="I790" s="428"/>
      <c r="J790" s="428"/>
      <c r="K790" s="428"/>
      <c r="L790" s="428"/>
      <c r="M790" s="428"/>
      <c r="N790" s="428"/>
    </row>
    <row r="791" spans="3:14" ht="13.8" hidden="1" x14ac:dyDescent="0.25">
      <c r="C791" s="428"/>
      <c r="D791" s="79"/>
      <c r="E791" s="428"/>
      <c r="F791" s="428"/>
      <c r="H791" s="428"/>
      <c r="I791" s="428"/>
      <c r="J791" s="428"/>
      <c r="K791" s="428"/>
      <c r="L791" s="428"/>
      <c r="M791" s="428"/>
      <c r="N791" s="428"/>
    </row>
    <row r="792" spans="3:14" ht="13.8" hidden="1" x14ac:dyDescent="0.25">
      <c r="C792" s="428"/>
      <c r="D792" s="79"/>
      <c r="E792" s="428"/>
      <c r="F792" s="428"/>
      <c r="H792" s="428"/>
      <c r="I792" s="428"/>
      <c r="J792" s="428"/>
      <c r="K792" s="428"/>
      <c r="L792" s="428"/>
      <c r="M792" s="428"/>
      <c r="N792" s="428"/>
    </row>
    <row r="793" spans="3:14" ht="13.8" hidden="1" x14ac:dyDescent="0.25">
      <c r="C793" s="428"/>
      <c r="D793" s="79"/>
      <c r="E793" s="428"/>
      <c r="F793" s="428"/>
      <c r="H793" s="428"/>
      <c r="I793" s="428"/>
      <c r="J793" s="428"/>
      <c r="K793" s="428"/>
      <c r="L793" s="428"/>
      <c r="M793" s="428"/>
      <c r="N793" s="428"/>
    </row>
    <row r="794" spans="3:14" ht="13.8" hidden="1" x14ac:dyDescent="0.25">
      <c r="C794" s="428"/>
      <c r="D794" s="79"/>
      <c r="E794" s="428"/>
      <c r="F794" s="428"/>
      <c r="H794" s="428"/>
      <c r="I794" s="428"/>
      <c r="J794" s="428"/>
      <c r="K794" s="428"/>
      <c r="L794" s="428"/>
      <c r="M794" s="428"/>
      <c r="N794" s="428"/>
    </row>
    <row r="795" spans="3:14" ht="13.8" hidden="1" x14ac:dyDescent="0.25">
      <c r="C795" s="428"/>
      <c r="D795" s="79"/>
      <c r="E795" s="428"/>
      <c r="F795" s="428"/>
      <c r="H795" s="428"/>
      <c r="I795" s="428"/>
      <c r="J795" s="428"/>
      <c r="K795" s="428"/>
      <c r="L795" s="428"/>
      <c r="M795" s="428"/>
      <c r="N795" s="428"/>
    </row>
    <row r="796" spans="3:14" ht="13.8" hidden="1" x14ac:dyDescent="0.25">
      <c r="C796" s="428"/>
      <c r="D796" s="79"/>
      <c r="E796" s="428"/>
      <c r="F796" s="428"/>
      <c r="H796" s="428"/>
      <c r="I796" s="428"/>
      <c r="J796" s="428"/>
      <c r="K796" s="428"/>
      <c r="L796" s="428"/>
      <c r="M796" s="428"/>
      <c r="N796" s="428"/>
    </row>
    <row r="797" spans="3:14" ht="13.8" hidden="1" x14ac:dyDescent="0.25">
      <c r="C797" s="428"/>
      <c r="D797" s="79"/>
      <c r="E797" s="428"/>
      <c r="F797" s="428"/>
      <c r="H797" s="428"/>
      <c r="I797" s="428"/>
      <c r="J797" s="428"/>
      <c r="K797" s="428"/>
      <c r="L797" s="428"/>
      <c r="M797" s="428"/>
      <c r="N797" s="428"/>
    </row>
    <row r="798" spans="3:14" ht="13.8" hidden="1" x14ac:dyDescent="0.25">
      <c r="C798" s="428"/>
      <c r="D798" s="79"/>
      <c r="E798" s="428"/>
      <c r="F798" s="428"/>
      <c r="H798" s="428"/>
      <c r="I798" s="428"/>
      <c r="J798" s="428"/>
      <c r="K798" s="428"/>
      <c r="L798" s="428"/>
      <c r="M798" s="428"/>
      <c r="N798" s="428"/>
    </row>
    <row r="799" spans="3:14" ht="13.8" hidden="1" x14ac:dyDescent="0.25">
      <c r="C799" s="428"/>
      <c r="D799" s="79"/>
      <c r="E799" s="428"/>
      <c r="F799" s="428"/>
      <c r="H799" s="428"/>
      <c r="I799" s="428"/>
      <c r="J799" s="428"/>
      <c r="K799" s="428"/>
      <c r="L799" s="428"/>
      <c r="M799" s="428"/>
      <c r="N799" s="428"/>
    </row>
    <row r="800" spans="3:14" ht="13.8" hidden="1" x14ac:dyDescent="0.25">
      <c r="C800" s="428"/>
      <c r="D800" s="79"/>
      <c r="E800" s="428"/>
      <c r="F800" s="428"/>
      <c r="H800" s="428"/>
      <c r="I800" s="428"/>
      <c r="J800" s="428"/>
      <c r="K800" s="428"/>
      <c r="L800" s="428"/>
      <c r="M800" s="428"/>
      <c r="N800" s="428"/>
    </row>
    <row r="801" spans="3:14" ht="13.8" hidden="1" x14ac:dyDescent="0.25">
      <c r="C801" s="428"/>
      <c r="D801" s="79"/>
      <c r="E801" s="428"/>
      <c r="F801" s="428"/>
      <c r="H801" s="428"/>
      <c r="I801" s="428"/>
      <c r="J801" s="428"/>
      <c r="K801" s="428"/>
      <c r="L801" s="428"/>
      <c r="M801" s="428"/>
      <c r="N801" s="428"/>
    </row>
    <row r="802" spans="3:14" ht="13.8" hidden="1" x14ac:dyDescent="0.25">
      <c r="C802" s="428"/>
      <c r="D802" s="79"/>
      <c r="E802" s="428"/>
      <c r="F802" s="428"/>
      <c r="H802" s="428"/>
      <c r="I802" s="428"/>
      <c r="J802" s="428"/>
      <c r="K802" s="428"/>
      <c r="L802" s="428"/>
      <c r="M802" s="428"/>
      <c r="N802" s="428"/>
    </row>
    <row r="803" spans="3:14" ht="13.8" hidden="1" x14ac:dyDescent="0.25">
      <c r="C803" s="428"/>
      <c r="D803" s="79"/>
      <c r="E803" s="428"/>
      <c r="F803" s="428"/>
      <c r="H803" s="428"/>
      <c r="I803" s="428"/>
      <c r="J803" s="428"/>
      <c r="K803" s="428"/>
      <c r="L803" s="428"/>
      <c r="M803" s="428"/>
      <c r="N803" s="428"/>
    </row>
    <row r="804" spans="3:14" ht="13.8" hidden="1" x14ac:dyDescent="0.25">
      <c r="C804" s="428"/>
      <c r="D804" s="79"/>
      <c r="E804" s="428"/>
      <c r="F804" s="428"/>
      <c r="H804" s="428"/>
      <c r="I804" s="428"/>
      <c r="J804" s="428"/>
      <c r="K804" s="428"/>
      <c r="L804" s="428"/>
      <c r="M804" s="428"/>
      <c r="N804" s="428"/>
    </row>
    <row r="805" spans="3:14" ht="13.8" hidden="1" x14ac:dyDescent="0.25">
      <c r="C805" s="428"/>
      <c r="D805" s="79"/>
      <c r="E805" s="428"/>
      <c r="F805" s="428"/>
      <c r="H805" s="428"/>
      <c r="I805" s="428"/>
      <c r="J805" s="428"/>
      <c r="K805" s="428"/>
      <c r="L805" s="428"/>
      <c r="M805" s="428"/>
      <c r="N805" s="428"/>
    </row>
    <row r="806" spans="3:14" ht="13.8" hidden="1" x14ac:dyDescent="0.25">
      <c r="C806" s="428"/>
      <c r="D806" s="79"/>
      <c r="E806" s="428"/>
      <c r="F806" s="428"/>
      <c r="H806" s="428"/>
      <c r="I806" s="428"/>
      <c r="J806" s="428"/>
      <c r="K806" s="428"/>
      <c r="L806" s="428"/>
      <c r="M806" s="428"/>
      <c r="N806" s="428"/>
    </row>
    <row r="807" spans="3:14" ht="13.8" hidden="1" x14ac:dyDescent="0.25">
      <c r="C807" s="428"/>
      <c r="D807" s="79"/>
      <c r="E807" s="428"/>
      <c r="F807" s="428"/>
      <c r="H807" s="428"/>
      <c r="I807" s="428"/>
      <c r="J807" s="428"/>
      <c r="K807" s="428"/>
      <c r="L807" s="428"/>
      <c r="M807" s="428"/>
      <c r="N807" s="428"/>
    </row>
    <row r="808" spans="3:14" ht="13.8" hidden="1" x14ac:dyDescent="0.25">
      <c r="C808" s="428"/>
      <c r="D808" s="79"/>
      <c r="E808" s="428"/>
      <c r="F808" s="428"/>
      <c r="H808" s="428"/>
      <c r="I808" s="428"/>
      <c r="J808" s="428"/>
      <c r="K808" s="428"/>
      <c r="L808" s="428"/>
      <c r="M808" s="428"/>
      <c r="N808" s="428"/>
    </row>
    <row r="809" spans="3:14" ht="13.8" hidden="1" x14ac:dyDescent="0.25">
      <c r="C809" s="428"/>
      <c r="D809" s="79"/>
      <c r="E809" s="428"/>
      <c r="F809" s="428"/>
      <c r="H809" s="428"/>
      <c r="I809" s="428"/>
      <c r="J809" s="428"/>
      <c r="K809" s="428"/>
      <c r="L809" s="428"/>
      <c r="M809" s="428"/>
      <c r="N809" s="428"/>
    </row>
    <row r="810" spans="3:14" ht="13.8" hidden="1" x14ac:dyDescent="0.25">
      <c r="C810" s="428"/>
      <c r="D810" s="79"/>
      <c r="E810" s="428"/>
      <c r="F810" s="428"/>
      <c r="H810" s="428"/>
      <c r="I810" s="428"/>
      <c r="J810" s="428"/>
      <c r="K810" s="428"/>
      <c r="L810" s="428"/>
      <c r="M810" s="428"/>
      <c r="N810" s="428"/>
    </row>
    <row r="811" spans="3:14" ht="13.8" hidden="1" x14ac:dyDescent="0.25">
      <c r="C811" s="428"/>
      <c r="D811" s="79"/>
      <c r="E811" s="428"/>
      <c r="F811" s="428"/>
      <c r="H811" s="428"/>
      <c r="I811" s="428"/>
      <c r="J811" s="428"/>
      <c r="K811" s="428"/>
      <c r="L811" s="428"/>
      <c r="M811" s="428"/>
      <c r="N811" s="428"/>
    </row>
    <row r="812" spans="3:14" ht="13.8" hidden="1" x14ac:dyDescent="0.25">
      <c r="C812" s="428"/>
      <c r="D812" s="79"/>
      <c r="E812" s="428"/>
      <c r="F812" s="428"/>
      <c r="H812" s="428"/>
      <c r="I812" s="428"/>
      <c r="J812" s="428"/>
      <c r="K812" s="428"/>
      <c r="L812" s="428"/>
      <c r="M812" s="428"/>
      <c r="N812" s="428"/>
    </row>
    <row r="813" spans="3:14" ht="13.8" hidden="1" x14ac:dyDescent="0.25">
      <c r="C813" s="428"/>
      <c r="D813" s="79"/>
      <c r="E813" s="428"/>
      <c r="F813" s="428"/>
      <c r="H813" s="428"/>
      <c r="I813" s="428"/>
      <c r="J813" s="428"/>
      <c r="K813" s="428"/>
      <c r="L813" s="428"/>
      <c r="M813" s="428"/>
      <c r="N813" s="428"/>
    </row>
    <row r="814" spans="3:14" ht="13.8" hidden="1" x14ac:dyDescent="0.25">
      <c r="C814" s="428"/>
      <c r="D814" s="79"/>
      <c r="E814" s="428"/>
      <c r="F814" s="428"/>
      <c r="H814" s="428"/>
      <c r="I814" s="428"/>
      <c r="J814" s="428"/>
      <c r="K814" s="428"/>
      <c r="L814" s="428"/>
      <c r="M814" s="428"/>
      <c r="N814" s="428"/>
    </row>
    <row r="815" spans="3:14" ht="13.8" hidden="1" x14ac:dyDescent="0.25">
      <c r="C815" s="428"/>
      <c r="D815" s="79"/>
      <c r="E815" s="428"/>
      <c r="F815" s="428"/>
      <c r="H815" s="428"/>
      <c r="I815" s="428"/>
      <c r="J815" s="428"/>
      <c r="K815" s="428"/>
      <c r="L815" s="428"/>
      <c r="M815" s="428"/>
      <c r="N815" s="428"/>
    </row>
    <row r="816" spans="3:14" ht="13.8" hidden="1" x14ac:dyDescent="0.25">
      <c r="C816" s="428"/>
      <c r="D816" s="79"/>
      <c r="E816" s="428"/>
      <c r="F816" s="428"/>
      <c r="H816" s="428"/>
      <c r="I816" s="428"/>
      <c r="J816" s="428"/>
      <c r="K816" s="428"/>
      <c r="L816" s="428"/>
      <c r="M816" s="428"/>
      <c r="N816" s="428"/>
    </row>
    <row r="817" spans="3:14" ht="13.8" hidden="1" x14ac:dyDescent="0.25">
      <c r="C817" s="428"/>
      <c r="D817" s="79"/>
      <c r="E817" s="428"/>
      <c r="F817" s="428"/>
      <c r="H817" s="428"/>
      <c r="I817" s="428"/>
      <c r="J817" s="428"/>
      <c r="K817" s="428"/>
      <c r="L817" s="428"/>
      <c r="M817" s="428"/>
      <c r="N817" s="428"/>
    </row>
    <row r="818" spans="3:14" ht="13.8" hidden="1" x14ac:dyDescent="0.25">
      <c r="C818" s="428"/>
      <c r="D818" s="79"/>
      <c r="E818" s="428"/>
      <c r="F818" s="428"/>
      <c r="H818" s="428"/>
      <c r="I818" s="428"/>
      <c r="J818" s="428"/>
      <c r="K818" s="428"/>
      <c r="L818" s="428"/>
      <c r="M818" s="428"/>
      <c r="N818" s="428"/>
    </row>
    <row r="819" spans="3:14" ht="13.8" hidden="1" x14ac:dyDescent="0.25">
      <c r="C819" s="428"/>
      <c r="D819" s="79"/>
      <c r="E819" s="428"/>
      <c r="F819" s="428"/>
      <c r="H819" s="428"/>
      <c r="I819" s="428"/>
      <c r="J819" s="428"/>
      <c r="K819" s="428"/>
      <c r="L819" s="428"/>
      <c r="M819" s="428"/>
      <c r="N819" s="428"/>
    </row>
    <row r="820" spans="3:14" ht="13.8" hidden="1" x14ac:dyDescent="0.25">
      <c r="C820" s="428"/>
      <c r="D820" s="79"/>
      <c r="E820" s="428"/>
      <c r="F820" s="428"/>
      <c r="H820" s="428"/>
      <c r="I820" s="428"/>
      <c r="J820" s="428"/>
      <c r="K820" s="428"/>
      <c r="L820" s="428"/>
      <c r="M820" s="428"/>
      <c r="N820" s="428"/>
    </row>
    <row r="821" spans="3:14" ht="13.8" hidden="1" x14ac:dyDescent="0.25">
      <c r="C821" s="428"/>
      <c r="D821" s="79"/>
      <c r="E821" s="428"/>
      <c r="F821" s="428"/>
      <c r="H821" s="428"/>
      <c r="I821" s="428"/>
      <c r="J821" s="428"/>
      <c r="K821" s="428"/>
      <c r="L821" s="428"/>
      <c r="M821" s="428"/>
      <c r="N821" s="428"/>
    </row>
    <row r="822" spans="3:14" ht="13.8" hidden="1" x14ac:dyDescent="0.25">
      <c r="C822" s="428"/>
      <c r="D822" s="79"/>
      <c r="E822" s="428"/>
      <c r="F822" s="428"/>
      <c r="H822" s="428"/>
      <c r="I822" s="428"/>
      <c r="J822" s="428"/>
      <c r="K822" s="428"/>
      <c r="L822" s="428"/>
      <c r="M822" s="428"/>
      <c r="N822" s="428"/>
    </row>
    <row r="823" spans="3:14" ht="13.8" hidden="1" x14ac:dyDescent="0.25">
      <c r="C823" s="428"/>
      <c r="D823" s="79"/>
      <c r="E823" s="428"/>
      <c r="F823" s="428"/>
      <c r="H823" s="428"/>
      <c r="I823" s="428"/>
      <c r="J823" s="428"/>
      <c r="K823" s="428"/>
      <c r="L823" s="428"/>
      <c r="M823" s="428"/>
      <c r="N823" s="428"/>
    </row>
    <row r="824" spans="3:14" ht="13.8" hidden="1" x14ac:dyDescent="0.25">
      <c r="C824" s="428"/>
      <c r="D824" s="79"/>
      <c r="E824" s="428"/>
      <c r="F824" s="428"/>
      <c r="H824" s="428"/>
      <c r="I824" s="428"/>
      <c r="J824" s="428"/>
      <c r="K824" s="428"/>
      <c r="L824" s="428"/>
      <c r="M824" s="428"/>
      <c r="N824" s="428"/>
    </row>
    <row r="825" spans="3:14" ht="13.8" hidden="1" x14ac:dyDescent="0.25">
      <c r="C825" s="428"/>
      <c r="D825" s="79"/>
      <c r="E825" s="428"/>
      <c r="F825" s="428"/>
      <c r="H825" s="428"/>
      <c r="I825" s="428"/>
      <c r="J825" s="428"/>
      <c r="K825" s="428"/>
      <c r="L825" s="428"/>
      <c r="M825" s="428"/>
      <c r="N825" s="428"/>
    </row>
    <row r="826" spans="3:14" ht="13.8" hidden="1" x14ac:dyDescent="0.25">
      <c r="C826" s="428"/>
      <c r="D826" s="79"/>
      <c r="E826" s="428"/>
      <c r="F826" s="428"/>
      <c r="H826" s="428"/>
      <c r="I826" s="428"/>
      <c r="J826" s="428"/>
      <c r="K826" s="428"/>
      <c r="L826" s="428"/>
      <c r="M826" s="428"/>
      <c r="N826" s="428"/>
    </row>
    <row r="827" spans="3:14" ht="13.8" hidden="1" x14ac:dyDescent="0.25">
      <c r="C827" s="428"/>
      <c r="D827" s="79"/>
      <c r="E827" s="428"/>
      <c r="F827" s="428"/>
      <c r="H827" s="428"/>
      <c r="I827" s="428"/>
      <c r="J827" s="428"/>
      <c r="K827" s="428"/>
      <c r="L827" s="428"/>
      <c r="M827" s="428"/>
      <c r="N827" s="428"/>
    </row>
    <row r="828" spans="3:14" ht="13.8" hidden="1" x14ac:dyDescent="0.25">
      <c r="C828" s="428"/>
      <c r="D828" s="79"/>
      <c r="E828" s="428"/>
      <c r="F828" s="428"/>
      <c r="H828" s="428"/>
      <c r="I828" s="428"/>
      <c r="J828" s="428"/>
      <c r="K828" s="428"/>
      <c r="L828" s="428"/>
      <c r="M828" s="428"/>
      <c r="N828" s="428"/>
    </row>
    <row r="829" spans="3:14" ht="13.8" hidden="1" x14ac:dyDescent="0.25">
      <c r="C829" s="428"/>
      <c r="D829" s="79"/>
      <c r="E829" s="428"/>
      <c r="F829" s="428"/>
      <c r="H829" s="428"/>
      <c r="I829" s="428"/>
      <c r="J829" s="428"/>
      <c r="K829" s="428"/>
      <c r="L829" s="428"/>
      <c r="M829" s="428"/>
      <c r="N829" s="428"/>
    </row>
    <row r="830" spans="3:14" ht="13.8" hidden="1" x14ac:dyDescent="0.25">
      <c r="C830" s="428"/>
      <c r="D830" s="79"/>
      <c r="E830" s="428"/>
      <c r="F830" s="428"/>
      <c r="H830" s="428"/>
      <c r="I830" s="428"/>
      <c r="J830" s="428"/>
      <c r="K830" s="428"/>
      <c r="L830" s="428"/>
      <c r="M830" s="428"/>
      <c r="N830" s="428"/>
    </row>
    <row r="831" spans="3:14" ht="13.8" hidden="1" x14ac:dyDescent="0.25">
      <c r="C831" s="428"/>
      <c r="D831" s="79"/>
      <c r="E831" s="428"/>
      <c r="F831" s="428"/>
      <c r="H831" s="428"/>
      <c r="I831" s="428"/>
      <c r="J831" s="428"/>
      <c r="K831" s="428"/>
      <c r="L831" s="428"/>
      <c r="M831" s="428"/>
      <c r="N831" s="428"/>
    </row>
    <row r="832" spans="3:14" ht="13.8" hidden="1" x14ac:dyDescent="0.25">
      <c r="C832" s="428"/>
    </row>
    <row r="833" spans="3:3" ht="13.8" hidden="1" x14ac:dyDescent="0.25">
      <c r="C833" s="428"/>
    </row>
    <row r="834" spans="3:3" ht="13.8" hidden="1" x14ac:dyDescent="0.25">
      <c r="C834" s="428"/>
    </row>
    <row r="835" spans="3:3" ht="13.8" hidden="1" x14ac:dyDescent="0.25">
      <c r="C835" s="428"/>
    </row>
    <row r="836" spans="3:3" ht="13.8" hidden="1" x14ac:dyDescent="0.25">
      <c r="C836" s="428"/>
    </row>
    <row r="837" spans="3:3" ht="13.8" hidden="1" x14ac:dyDescent="0.25">
      <c r="C837" s="428"/>
    </row>
    <row r="838" spans="3:3" ht="13.8" hidden="1" x14ac:dyDescent="0.25">
      <c r="C838" s="428"/>
    </row>
    <row r="839" spans="3:3" ht="13.8" hidden="1" x14ac:dyDescent="0.25">
      <c r="C839" s="428"/>
    </row>
    <row r="840" spans="3:3" ht="13.8" hidden="1" x14ac:dyDescent="0.25">
      <c r="C840" s="428"/>
    </row>
    <row r="841" spans="3:3" ht="13.8" hidden="1" x14ac:dyDescent="0.25">
      <c r="C841" s="428"/>
    </row>
    <row r="842" spans="3:3" ht="13.8" hidden="1" x14ac:dyDescent="0.25">
      <c r="C842" s="428"/>
    </row>
    <row r="843" spans="3:3" ht="13.8" hidden="1" x14ac:dyDescent="0.25">
      <c r="C843" s="428"/>
    </row>
    <row r="844" spans="3:3" ht="13.8" hidden="1" x14ac:dyDescent="0.25">
      <c r="C844" s="428"/>
    </row>
    <row r="845" spans="3:3" ht="13.8" hidden="1" x14ac:dyDescent="0.25">
      <c r="C845" s="428"/>
    </row>
    <row r="846" spans="3:3" ht="13.8" hidden="1" x14ac:dyDescent="0.25">
      <c r="C846" s="428"/>
    </row>
    <row r="847" spans="3:3" ht="13.8" hidden="1" x14ac:dyDescent="0.25">
      <c r="C847" s="428"/>
    </row>
    <row r="848" spans="3:3" ht="13.8" hidden="1" x14ac:dyDescent="0.25">
      <c r="C848" s="428"/>
    </row>
    <row r="849" spans="3:3" ht="13.8" hidden="1" x14ac:dyDescent="0.25">
      <c r="C849" s="428"/>
    </row>
    <row r="850" spans="3:3" ht="13.8" hidden="1" x14ac:dyDescent="0.25">
      <c r="C850" s="428"/>
    </row>
    <row r="851" spans="3:3" ht="13.8" hidden="1" x14ac:dyDescent="0.25">
      <c r="C851" s="428"/>
    </row>
    <row r="852" spans="3:3" ht="13.8" hidden="1" x14ac:dyDescent="0.25">
      <c r="C852" s="428"/>
    </row>
    <row r="853" spans="3:3" ht="13.8" hidden="1" x14ac:dyDescent="0.25">
      <c r="C853" s="428"/>
    </row>
  </sheetData>
  <sheetProtection algorithmName="SHA-512" hashValue="h38NoNnCHONjzmgFUHnnrMWcUJObqdWRMgNimNptcZ4mDpXjEgyQG/slUnn3WXzhjmrrglLqw63CF27VpNPqGQ==" saltValue="rUPquPo0k9xrkjcsuWW1hA=="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91" priority="25" operator="lessThan">
      <formula>0</formula>
    </cfRule>
  </conditionalFormatting>
  <conditionalFormatting sqref="M48:N49">
    <cfRule type="cellIs" dxfId="90" priority="24" operator="lessThan">
      <formula>0</formula>
    </cfRule>
  </conditionalFormatting>
  <conditionalFormatting sqref="Q5:Q16 V5:V16">
    <cfRule type="cellIs" dxfId="89" priority="23" operator="lessThan">
      <formula>0</formula>
    </cfRule>
  </conditionalFormatting>
  <conditionalFormatting sqref="F42:F44">
    <cfRule type="cellIs" dxfId="88" priority="20" operator="lessThan">
      <formula>0</formula>
    </cfRule>
    <cfRule type="cellIs" dxfId="87" priority="21" operator="lessThan">
      <formula>0</formula>
    </cfRule>
    <cfRule type="cellIs" dxfId="86" priority="22" operator="lessThan">
      <formula>0</formula>
    </cfRule>
  </conditionalFormatting>
  <conditionalFormatting sqref="F49:G49">
    <cfRule type="cellIs" dxfId="85" priority="18" operator="lessThan">
      <formula>0</formula>
    </cfRule>
  </conditionalFormatting>
  <conditionalFormatting sqref="F48:G48">
    <cfRule type="cellIs" dxfId="84" priority="16" operator="lessThan">
      <formula>0</formula>
    </cfRule>
  </conditionalFormatting>
  <conditionalFormatting sqref="O171">
    <cfRule type="cellIs" dxfId="83" priority="15" operator="lessThan">
      <formula>0</formula>
    </cfRule>
  </conditionalFormatting>
  <conditionalFormatting sqref="O166:P167 O170:P170 J167:K167 C163:D163">
    <cfRule type="cellIs" dxfId="82" priority="14" operator="lessThan">
      <formula>0</formula>
    </cfRule>
  </conditionalFormatting>
  <conditionalFormatting sqref="F171:G171 O164:P164">
    <cfRule type="cellIs" dxfId="81" priority="13" operator="lessThan">
      <formula>0</formula>
    </cfRule>
  </conditionalFormatting>
  <conditionalFormatting sqref="W48:W49">
    <cfRule type="cellIs" dxfId="80" priority="12" operator="lessThan">
      <formula>1</formula>
    </cfRule>
  </conditionalFormatting>
  <conditionalFormatting sqref="W49">
    <cfRule type="cellIs" dxfId="79" priority="5" operator="lessThan">
      <formula>1</formula>
    </cfRule>
    <cfRule type="cellIs" dxfId="78" priority="6" operator="lessThan">
      <formula>1</formula>
    </cfRule>
    <cfRule type="cellIs" dxfId="77" priority="7" operator="lessThan">
      <formula>1</formula>
    </cfRule>
    <cfRule type="cellIs" dxfId="76" priority="8" operator="lessThan">
      <formula>1</formula>
    </cfRule>
    <cfRule type="cellIs" dxfId="75" priority="9" operator="lessThan">
      <formula>1</formula>
    </cfRule>
    <cfRule type="cellIs" dxfId="74" priority="10" operator="lessThan">
      <formula>1</formula>
    </cfRule>
    <cfRule type="cellIs" dxfId="73" priority="11" operator="lessThan">
      <formula>1</formula>
    </cfRule>
  </conditionalFormatting>
  <conditionalFormatting sqref="O166:P166 O170:P170">
    <cfRule type="cellIs" dxfId="72" priority="4" operator="lessThan">
      <formula>0</formula>
    </cfRule>
  </conditionalFormatting>
  <conditionalFormatting sqref="W48">
    <cfRule type="cellIs" dxfId="71" priority="3" operator="lessThan">
      <formula>1</formula>
    </cfRule>
  </conditionalFormatting>
  <conditionalFormatting sqref="C163:D163">
    <cfRule type="cellIs" dxfId="70" priority="2" operator="lessThan">
      <formula>0</formula>
    </cfRule>
  </conditionalFormatting>
  <conditionalFormatting sqref="F47:G47 U47:V47">
    <cfRule type="cellIs" dxfId="69"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כסליו  תשפ""ג, חודש דצמבר [12]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8913"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891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3E5C4724-7BAF-4368-BD08-92EE5F42B43A}">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AH853"/>
  <sheetViews>
    <sheetView rightToLeft="1" topLeftCell="B1" zoomScaleNormal="100" workbookViewId="0">
      <pane ySplit="2" topLeftCell="A40" activePane="bottomLeft" state="frozen"/>
      <selection activeCell="F48" sqref="F48:G48"/>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160</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T('כסליו - דצמבר,12'!B5)</f>
        <v/>
      </c>
      <c r="C5" s="18">
        <f>'כסליו - דצמבר,12'!C5</f>
        <v>0</v>
      </c>
      <c r="D5" s="15"/>
      <c r="E5" s="19" t="str">
        <f>T('כסליו - דצמבר,12'!E5)</f>
        <v/>
      </c>
      <c r="F5" s="20">
        <f>'כסליו - דצמבר,12'!F5</f>
        <v>0</v>
      </c>
      <c r="G5" s="16"/>
      <c r="H5" s="433" t="str">
        <f>T('כסליו - דצמבר,12'!H5)</f>
        <v/>
      </c>
      <c r="I5" s="22" t="str">
        <f>T('כסליו - דצמבר,12'!I5)</f>
        <v/>
      </c>
      <c r="J5" s="290">
        <f>'כסליו - דצמבר,12'!J5</f>
        <v>0</v>
      </c>
      <c r="K5" s="434">
        <f>SUM('כסליו - דצמבר,12'!K5)</f>
        <v>0</v>
      </c>
      <c r="L5" s="24" t="str">
        <f>T('כסליו - דצמבר,12'!L5)</f>
        <v/>
      </c>
      <c r="M5" s="25" t="str">
        <f>T('כסליו - דצמבר,12'!M5)</f>
        <v/>
      </c>
      <c r="N5" s="26" t="str">
        <f>T('כסליו - דצמבר,12'!N5)</f>
        <v/>
      </c>
      <c r="O5" s="291">
        <f>'כסליו - דצמבר,12'!O5</f>
        <v>0</v>
      </c>
      <c r="P5" s="27">
        <f>IF(Q5&gt;0,'כסליו - דצמבר,12'!P5,0)</f>
        <v>0</v>
      </c>
      <c r="Q5" s="28">
        <f>'כסליו - דצמבר,12'!Q5-1</f>
        <v>-8</v>
      </c>
      <c r="R5" s="25" t="str">
        <f>T('כסליו - דצמבר,12'!R5)</f>
        <v/>
      </c>
      <c r="S5" s="29" t="str">
        <f>T('כסליו - דצמבר,12'!S5)</f>
        <v/>
      </c>
      <c r="T5" s="291">
        <f>'כסליו - דצמבר,12'!T5</f>
        <v>0</v>
      </c>
      <c r="U5" s="30">
        <f>IF(V5&gt;0,'כסליו - דצמבר,12'!U5,0)</f>
        <v>0</v>
      </c>
      <c r="V5" s="31">
        <f>'כסליו - דצמבר,12'!V5-1</f>
        <v>-8</v>
      </c>
      <c r="W5" s="32">
        <f>'כסליו - דצמבר,12'!W5</f>
        <v>0</v>
      </c>
      <c r="X5" s="163"/>
      <c r="Y5" s="713"/>
      <c r="Z5" s="714"/>
      <c r="AA5" s="714"/>
      <c r="AB5" s="714"/>
      <c r="AC5" s="714"/>
      <c r="AD5" s="714"/>
      <c r="AE5" s="714"/>
      <c r="AF5" s="714"/>
      <c r="AG5" s="715"/>
    </row>
    <row r="6" spans="1:33" ht="15.6" x14ac:dyDescent="0.3">
      <c r="A6" s="125"/>
      <c r="B6" s="17" t="str">
        <f>T('כסליו - דצמבר,12'!B6)</f>
        <v/>
      </c>
      <c r="C6" s="18">
        <f>'כסליו - דצמבר,12'!C6</f>
        <v>0</v>
      </c>
      <c r="D6" s="15"/>
      <c r="E6" s="19" t="str">
        <f>T('כסליו - דצמבר,12'!E6)</f>
        <v/>
      </c>
      <c r="F6" s="20">
        <f>'כסליו - דצמבר,12'!F6</f>
        <v>0</v>
      </c>
      <c r="G6" s="16"/>
      <c r="H6" s="433" t="str">
        <f>T('כסליו - דצמבר,12'!H6)</f>
        <v/>
      </c>
      <c r="I6" s="22" t="str">
        <f>T('כסליו - דצמבר,12'!I6)</f>
        <v/>
      </c>
      <c r="J6" s="292">
        <f>'כסליו - דצמבר,12'!J6</f>
        <v>0</v>
      </c>
      <c r="K6" s="434">
        <f>SUM('כסליו - דצמבר,12'!K6)</f>
        <v>0</v>
      </c>
      <c r="L6" s="24" t="str">
        <f>T('כסליו - דצמבר,12'!L6)</f>
        <v/>
      </c>
      <c r="M6" s="34" t="str">
        <f>T('כסליו - דצמבר,12'!M6)</f>
        <v/>
      </c>
      <c r="N6" s="26" t="str">
        <f>T('כסליו - דצמבר,12'!N6)</f>
        <v/>
      </c>
      <c r="O6" s="291">
        <f>'כסליו - דצמבר,12'!O6</f>
        <v>0</v>
      </c>
      <c r="P6" s="27">
        <f>IF(Q6&gt;0,'כסליו - דצמבר,12'!P6,0)</f>
        <v>0</v>
      </c>
      <c r="Q6" s="28">
        <f>'כסליו - דצמבר,12'!Q6-1</f>
        <v>-8</v>
      </c>
      <c r="R6" s="25" t="str">
        <f>T('כסליו - דצמבר,12'!R6)</f>
        <v/>
      </c>
      <c r="S6" s="29" t="str">
        <f>T('כסליו - דצמבר,12'!S6)</f>
        <v/>
      </c>
      <c r="T6" s="291">
        <f>'כסליו - דצמבר,12'!T6</f>
        <v>0</v>
      </c>
      <c r="U6" s="30">
        <f>IF(V6&gt;0,'כסליו - דצמבר,12'!U6,0)</f>
        <v>0</v>
      </c>
      <c r="V6" s="31">
        <f>'כסליו - דצמבר,12'!V6-1</f>
        <v>-8</v>
      </c>
      <c r="W6" s="32">
        <f>'כסליו - דצמבר,12'!W6</f>
        <v>0</v>
      </c>
      <c r="X6" s="163"/>
      <c r="Y6" s="713"/>
      <c r="Z6" s="714"/>
      <c r="AA6" s="714"/>
      <c r="AB6" s="714"/>
      <c r="AC6" s="714"/>
      <c r="AD6" s="714"/>
      <c r="AE6" s="714"/>
      <c r="AF6" s="714"/>
      <c r="AG6" s="715"/>
    </row>
    <row r="7" spans="1:33" ht="15.6" x14ac:dyDescent="0.3">
      <c r="A7" s="125"/>
      <c r="B7" s="17" t="str">
        <f>T('כסליו - דצמבר,12'!B7)</f>
        <v/>
      </c>
      <c r="C7" s="18">
        <f>'כסליו - דצמבר,12'!C7</f>
        <v>0</v>
      </c>
      <c r="D7" s="15"/>
      <c r="E7" s="279" t="str">
        <f>T('כסליו - דצמבר,12'!E7)</f>
        <v/>
      </c>
      <c r="F7" s="20">
        <f>'כסליו - דצמבר,12'!F7</f>
        <v>0</v>
      </c>
      <c r="G7" s="16"/>
      <c r="H7" s="433" t="str">
        <f>T('כסליו - דצמבר,12'!H7)</f>
        <v/>
      </c>
      <c r="I7" s="22" t="str">
        <f>T('כסליו - דצמבר,12'!I7)</f>
        <v/>
      </c>
      <c r="J7" s="293">
        <f>'כסליו - דצמבר,12'!J7</f>
        <v>0</v>
      </c>
      <c r="K7" s="434">
        <f>SUM('כסליו - דצמבר,12'!K7)</f>
        <v>0</v>
      </c>
      <c r="L7" s="24" t="str">
        <f>T('כסליו - דצמבר,12'!L7)</f>
        <v/>
      </c>
      <c r="M7" s="35" t="str">
        <f>T('כסליו - דצמבר,12'!M7)</f>
        <v/>
      </c>
      <c r="N7" s="26" t="str">
        <f>T('כסליו - דצמבר,12'!N7)</f>
        <v/>
      </c>
      <c r="O7" s="291">
        <f>'כסליו - דצמבר,12'!O7</f>
        <v>0</v>
      </c>
      <c r="P7" s="27">
        <f>IF(Q7&gt;0,'כסליו - דצמבר,12'!P7,0)</f>
        <v>0</v>
      </c>
      <c r="Q7" s="28">
        <f>'כסליו - דצמבר,12'!Q7-1</f>
        <v>-8</v>
      </c>
      <c r="R7" s="25" t="str">
        <f>T('כסליו - דצמבר,12'!R7)</f>
        <v/>
      </c>
      <c r="S7" s="29" t="str">
        <f>T('כסליו - דצמבר,12'!S7)</f>
        <v/>
      </c>
      <c r="T7" s="291">
        <f>'כסליו - דצמבר,12'!T7</f>
        <v>0</v>
      </c>
      <c r="U7" s="30">
        <f>IF(V7&gt;0,'כסליו - דצמבר,12'!U7,0)</f>
        <v>0</v>
      </c>
      <c r="V7" s="31">
        <f>'כסליו - דצמבר,12'!V7-1</f>
        <v>-8</v>
      </c>
      <c r="W7" s="32">
        <f>'כסליו - דצמבר,12'!W7</f>
        <v>0</v>
      </c>
      <c r="X7" s="163"/>
      <c r="Y7" s="713"/>
      <c r="Z7" s="714"/>
      <c r="AA7" s="714"/>
      <c r="AB7" s="714"/>
      <c r="AC7" s="714"/>
      <c r="AD7" s="714"/>
      <c r="AE7" s="714"/>
      <c r="AF7" s="714"/>
      <c r="AG7" s="715"/>
    </row>
    <row r="8" spans="1:33" ht="15.6" x14ac:dyDescent="0.3">
      <c r="A8" s="125"/>
      <c r="B8" s="17" t="str">
        <f>T('כסליו - דצמבר,12'!B8)</f>
        <v/>
      </c>
      <c r="C8" s="18">
        <f>'כסליו - דצמבר,12'!C8</f>
        <v>0</v>
      </c>
      <c r="D8" s="15"/>
      <c r="E8" s="19" t="str">
        <f>T('כסליו - דצמבר,12'!E8)</f>
        <v/>
      </c>
      <c r="F8" s="20">
        <f>'כסליו - דצמבר,12'!F8</f>
        <v>0</v>
      </c>
      <c r="G8" s="16"/>
      <c r="H8" s="433" t="str">
        <f>T('כסליו - דצמבר,12'!H8)</f>
        <v/>
      </c>
      <c r="I8" s="22" t="str">
        <f>T('כסליו - דצמבר,12'!I8)</f>
        <v/>
      </c>
      <c r="J8" s="293">
        <f>'כסליו - דצמבר,12'!J8</f>
        <v>0</v>
      </c>
      <c r="K8" s="434">
        <f>SUM('כסליו - דצמבר,12'!K8)</f>
        <v>0</v>
      </c>
      <c r="L8" s="24" t="str">
        <f>T('כסליו - דצמבר,12'!L8)</f>
        <v/>
      </c>
      <c r="M8" s="25" t="str">
        <f>T('כסליו - דצמבר,12'!M8)</f>
        <v/>
      </c>
      <c r="N8" s="36" t="str">
        <f>T('כסליו - דצמבר,12'!N8)</f>
        <v/>
      </c>
      <c r="O8" s="291">
        <f>'כסליו - דצמבר,12'!O8</f>
        <v>0</v>
      </c>
      <c r="P8" s="27">
        <f>IF(Q8&gt;0,'כסליו - דצמבר,12'!P8,0)</f>
        <v>0</v>
      </c>
      <c r="Q8" s="28">
        <f>'כסליו - דצמבר,12'!Q8-1</f>
        <v>-8</v>
      </c>
      <c r="R8" s="25" t="str">
        <f>T('כסליו - דצמבר,12'!R8)</f>
        <v/>
      </c>
      <c r="S8" s="29" t="str">
        <f>T('כסליו - דצמבר,12'!S8)</f>
        <v/>
      </c>
      <c r="T8" s="291">
        <f>'כסליו - דצמבר,12'!T8</f>
        <v>0</v>
      </c>
      <c r="U8" s="30">
        <f>IF(V8&gt;0,'כסליו - דצמבר,12'!U8,0)</f>
        <v>0</v>
      </c>
      <c r="V8" s="31">
        <f>'כסליו - דצמבר,12'!V8-1</f>
        <v>-8</v>
      </c>
      <c r="W8" s="32">
        <f>'כסליו - דצמבר,12'!W8</f>
        <v>0</v>
      </c>
      <c r="X8" s="163"/>
      <c r="Y8" s="713"/>
      <c r="Z8" s="714"/>
      <c r="AA8" s="714"/>
      <c r="AB8" s="714"/>
      <c r="AC8" s="714"/>
      <c r="AD8" s="714"/>
      <c r="AE8" s="714"/>
      <c r="AF8" s="714"/>
      <c r="AG8" s="715"/>
    </row>
    <row r="9" spans="1:33" ht="15.6" x14ac:dyDescent="0.3">
      <c r="A9" s="125"/>
      <c r="B9" s="17" t="str">
        <f>T('כסליו - דצמבר,12'!B9)</f>
        <v/>
      </c>
      <c r="C9" s="18">
        <f>'כסליו - דצמבר,12'!C9</f>
        <v>0</v>
      </c>
      <c r="D9" s="15"/>
      <c r="E9" s="19" t="str">
        <f>T('כסליו - דצמבר,12'!E9)</f>
        <v/>
      </c>
      <c r="F9" s="20">
        <f>'כסליו - דצמבר,12'!F9</f>
        <v>0</v>
      </c>
      <c r="G9" s="16"/>
      <c r="H9" s="433" t="str">
        <f>T('כסליו - דצמבר,12'!H9)</f>
        <v/>
      </c>
      <c r="I9" s="22" t="str">
        <f>T('כסליו - דצמבר,12'!I9)</f>
        <v/>
      </c>
      <c r="J9" s="293">
        <f>'כסליו - דצמבר,12'!J9</f>
        <v>0</v>
      </c>
      <c r="K9" s="434">
        <f>SUM('כסליו - דצמבר,12'!K9)</f>
        <v>0</v>
      </c>
      <c r="L9" s="24" t="str">
        <f>T('כסליו - דצמבר,12'!L9)</f>
        <v/>
      </c>
      <c r="M9" s="35" t="str">
        <f>T('כסליו - דצמבר,12'!M9)</f>
        <v/>
      </c>
      <c r="N9" s="36" t="str">
        <f>T('כסליו - דצמבר,12'!N9)</f>
        <v/>
      </c>
      <c r="O9" s="291">
        <f>'כסליו - דצמבר,12'!O9</f>
        <v>0</v>
      </c>
      <c r="P9" s="27">
        <f>IF(Q9&gt;0,'כסליו - דצמבר,12'!P9,0)</f>
        <v>0</v>
      </c>
      <c r="Q9" s="28">
        <f>'כסליו - דצמבר,12'!Q9-1</f>
        <v>-8</v>
      </c>
      <c r="R9" s="25" t="str">
        <f>T('כסליו - דצמבר,12'!R9)</f>
        <v/>
      </c>
      <c r="S9" s="29" t="str">
        <f>T('כסליו - דצמבר,12'!S9)</f>
        <v/>
      </c>
      <c r="T9" s="291">
        <f>'כסליו - דצמבר,12'!T9</f>
        <v>0</v>
      </c>
      <c r="U9" s="30">
        <f>IF(V9&gt;0,'כסליו - דצמבר,12'!U9,0)</f>
        <v>0</v>
      </c>
      <c r="V9" s="31">
        <f>'כסליו - דצמבר,12'!V9-1</f>
        <v>-8</v>
      </c>
      <c r="W9" s="32">
        <f>'כסליו - דצמבר,12'!W9</f>
        <v>0</v>
      </c>
      <c r="X9" s="163"/>
      <c r="Y9" s="713"/>
      <c r="Z9" s="714"/>
      <c r="AA9" s="714"/>
      <c r="AB9" s="714"/>
      <c r="AC9" s="714"/>
      <c r="AD9" s="714"/>
      <c r="AE9" s="714"/>
      <c r="AF9" s="714"/>
      <c r="AG9" s="715"/>
    </row>
    <row r="10" spans="1:33" ht="15.6" x14ac:dyDescent="0.3">
      <c r="A10" s="125"/>
      <c r="B10" s="17" t="str">
        <f>T('כסליו - דצמבר,12'!B10)</f>
        <v/>
      </c>
      <c r="C10" s="18">
        <f>'כסליו - דצמבר,12'!C10</f>
        <v>0</v>
      </c>
      <c r="D10" s="15"/>
      <c r="E10" s="19" t="str">
        <f>T('כסליו - דצמבר,12'!E10)</f>
        <v/>
      </c>
      <c r="F10" s="20">
        <f>'כסליו - דצמבר,12'!F10</f>
        <v>0</v>
      </c>
      <c r="G10" s="16"/>
      <c r="H10" s="433" t="str">
        <f>T('כסליו - דצמבר,12'!H10)</f>
        <v/>
      </c>
      <c r="I10" s="22" t="str">
        <f>T('כסליו - דצמבר,12'!I10)</f>
        <v/>
      </c>
      <c r="J10" s="293">
        <f>'כסליו - דצמבר,12'!J10</f>
        <v>0</v>
      </c>
      <c r="K10" s="434">
        <f>SUM('כסליו - דצמבר,12'!K10)</f>
        <v>0</v>
      </c>
      <c r="L10" s="24" t="str">
        <f>T('כסליו - דצמבר,12'!L10)</f>
        <v/>
      </c>
      <c r="M10" s="25" t="str">
        <f>T('כסליו - דצמבר,12'!M10)</f>
        <v/>
      </c>
      <c r="N10" s="36" t="str">
        <f>T('כסליו - דצמבר,12'!N10)</f>
        <v/>
      </c>
      <c r="O10" s="291">
        <f>'כסליו - דצמבר,12'!O10</f>
        <v>0</v>
      </c>
      <c r="P10" s="27">
        <f>IF(Q10&gt;0,'כסליו - דצמבר,12'!P10,0)</f>
        <v>0</v>
      </c>
      <c r="Q10" s="28">
        <f>'כסליו - דצמבר,12'!Q10-1</f>
        <v>-8</v>
      </c>
      <c r="R10" s="25" t="str">
        <f>T('כסליו - דצמבר,12'!R10)</f>
        <v/>
      </c>
      <c r="S10" s="29" t="str">
        <f>T('כסליו - דצמבר,12'!S10)</f>
        <v/>
      </c>
      <c r="T10" s="291">
        <f>'כסליו - דצמבר,12'!T10</f>
        <v>0</v>
      </c>
      <c r="U10" s="30">
        <f>IF(V10&gt;0,'כסליו - דצמבר,12'!U10,0)</f>
        <v>0</v>
      </c>
      <c r="V10" s="31">
        <f>'כסליו - דצמבר,12'!V10-1</f>
        <v>-8</v>
      </c>
      <c r="W10" s="32">
        <f>'כסליו - דצמבר,12'!W10</f>
        <v>0</v>
      </c>
      <c r="X10" s="163"/>
      <c r="Y10" s="713"/>
      <c r="Z10" s="714"/>
      <c r="AA10" s="714"/>
      <c r="AB10" s="714"/>
      <c r="AC10" s="714"/>
      <c r="AD10" s="714"/>
      <c r="AE10" s="714"/>
      <c r="AF10" s="714"/>
      <c r="AG10" s="715"/>
    </row>
    <row r="11" spans="1:33" ht="15.6" x14ac:dyDescent="0.3">
      <c r="A11" s="125"/>
      <c r="B11" s="17" t="str">
        <f>T('כסליו - דצמבר,12'!B11)</f>
        <v/>
      </c>
      <c r="C11" s="18">
        <f>'כסליו - דצמבר,12'!C11</f>
        <v>0</v>
      </c>
      <c r="D11" s="15"/>
      <c r="E11" s="19" t="str">
        <f>T('כסליו - דצמבר,12'!E11)</f>
        <v/>
      </c>
      <c r="F11" s="20">
        <f>'כסליו - דצמבר,12'!F11</f>
        <v>0</v>
      </c>
      <c r="G11" s="16"/>
      <c r="H11" s="433" t="str">
        <f>T('כסליו - דצמבר,12'!H11)</f>
        <v/>
      </c>
      <c r="I11" s="22" t="str">
        <f>T('כסליו - דצמבר,12'!I11)</f>
        <v/>
      </c>
      <c r="J11" s="293">
        <f>'כסליו - דצמבר,12'!J11</f>
        <v>0</v>
      </c>
      <c r="K11" s="434">
        <f>SUM('כסליו - דצמבר,12'!K11)</f>
        <v>0</v>
      </c>
      <c r="L11" s="24" t="str">
        <f>T('כסליו - דצמבר,12'!L11)</f>
        <v/>
      </c>
      <c r="M11" s="25" t="str">
        <f>T('כסליו - דצמבר,12'!M11)</f>
        <v/>
      </c>
      <c r="N11" s="36" t="str">
        <f>T('כסליו - דצמבר,12'!N11)</f>
        <v/>
      </c>
      <c r="O11" s="291">
        <f>'כסליו - דצמבר,12'!O11</f>
        <v>0</v>
      </c>
      <c r="P11" s="27">
        <f>IF(Q11&gt;0,'כסליו - דצמבר,12'!P11,0)</f>
        <v>0</v>
      </c>
      <c r="Q11" s="28">
        <f>'כסליו - דצמבר,12'!Q11-1</f>
        <v>-8</v>
      </c>
      <c r="R11" s="25" t="str">
        <f>T('כסליו - דצמבר,12'!R11)</f>
        <v/>
      </c>
      <c r="S11" s="29" t="str">
        <f>T('כסליו - דצמבר,12'!S11)</f>
        <v/>
      </c>
      <c r="T11" s="291">
        <f>'כסליו - דצמבר,12'!T11</f>
        <v>0</v>
      </c>
      <c r="U11" s="30">
        <f>IF(V11&gt;0,'כסליו - דצמבר,12'!U11,0)</f>
        <v>0</v>
      </c>
      <c r="V11" s="31">
        <f>'כסליו - דצמבר,12'!V11-1</f>
        <v>-8</v>
      </c>
      <c r="W11" s="32">
        <f>'כסליו - דצמבר,12'!W11</f>
        <v>0</v>
      </c>
      <c r="X11" s="163"/>
      <c r="Y11" s="713"/>
      <c r="Z11" s="714"/>
      <c r="AA11" s="714"/>
      <c r="AB11" s="714"/>
      <c r="AC11" s="714"/>
      <c r="AD11" s="714"/>
      <c r="AE11" s="714"/>
      <c r="AF11" s="714"/>
      <c r="AG11" s="715"/>
    </row>
    <row r="12" spans="1:33" ht="15.6" x14ac:dyDescent="0.3">
      <c r="A12" s="125"/>
      <c r="B12" s="17" t="str">
        <f>T('כסליו - דצמבר,12'!B12)</f>
        <v/>
      </c>
      <c r="C12" s="18">
        <f>'כסליו - דצמבר,12'!C12</f>
        <v>0</v>
      </c>
      <c r="D12" s="15"/>
      <c r="E12" s="19" t="str">
        <f>T('כסליו - דצמבר,12'!E12)</f>
        <v/>
      </c>
      <c r="F12" s="20">
        <f>'כסליו - דצמבר,12'!F12</f>
        <v>0</v>
      </c>
      <c r="G12" s="16"/>
      <c r="H12" s="433" t="str">
        <f>T('כסליו - דצמבר,12'!H12)</f>
        <v/>
      </c>
      <c r="I12" s="22" t="str">
        <f>T('כסליו - דצמבר,12'!I12)</f>
        <v/>
      </c>
      <c r="J12" s="293">
        <f>'כסליו - דצמבר,12'!J12</f>
        <v>0</v>
      </c>
      <c r="K12" s="434">
        <f>SUM('כסליו - דצמבר,12'!K12)</f>
        <v>0</v>
      </c>
      <c r="L12" s="24" t="str">
        <f>T('כסליו - דצמבר,12'!L12)</f>
        <v/>
      </c>
      <c r="M12" s="25" t="str">
        <f>T('כסליו - דצמבר,12'!M12)</f>
        <v/>
      </c>
      <c r="N12" s="36" t="str">
        <f>T('כסליו - דצמבר,12'!N12)</f>
        <v/>
      </c>
      <c r="O12" s="291">
        <f>'כסליו - דצמבר,12'!O12</f>
        <v>0</v>
      </c>
      <c r="P12" s="27">
        <f>IF(Q12&gt;0,'כסליו - דצמבר,12'!P12,0)</f>
        <v>0</v>
      </c>
      <c r="Q12" s="28">
        <f>'כסליו - דצמבר,12'!Q12-1</f>
        <v>-8</v>
      </c>
      <c r="R12" s="25" t="str">
        <f>T('כסליו - דצמבר,12'!R12)</f>
        <v/>
      </c>
      <c r="S12" s="29" t="str">
        <f>T('כסליו - דצמבר,12'!S12)</f>
        <v/>
      </c>
      <c r="T12" s="291">
        <f>'כסליו - דצמבר,12'!T12</f>
        <v>0</v>
      </c>
      <c r="U12" s="30">
        <f>IF(V12&gt;0,'כסליו - דצמבר,12'!U12,0)</f>
        <v>0</v>
      </c>
      <c r="V12" s="31">
        <f>'כסליו - דצמבר,12'!V12-1</f>
        <v>-8</v>
      </c>
      <c r="W12" s="32">
        <f>'כסליו - דצמבר,12'!W12</f>
        <v>0</v>
      </c>
      <c r="X12" s="163"/>
      <c r="Y12" s="713"/>
      <c r="Z12" s="714"/>
      <c r="AA12" s="714"/>
      <c r="AB12" s="714"/>
      <c r="AC12" s="714"/>
      <c r="AD12" s="714"/>
      <c r="AE12" s="714"/>
      <c r="AF12" s="714"/>
      <c r="AG12" s="715"/>
    </row>
    <row r="13" spans="1:33" ht="15.6" x14ac:dyDescent="0.3">
      <c r="A13" s="125"/>
      <c r="B13" s="17" t="str">
        <f>T('כסליו - דצמבר,12'!B13)</f>
        <v/>
      </c>
      <c r="C13" s="18">
        <f>'כסליו - דצמבר,12'!C13</f>
        <v>0</v>
      </c>
      <c r="D13" s="15"/>
      <c r="E13" s="19" t="str">
        <f>T('כסליו - דצמבר,12'!E13)</f>
        <v/>
      </c>
      <c r="F13" s="20">
        <f>'כסליו - דצמבר,12'!F13</f>
        <v>0</v>
      </c>
      <c r="G13" s="16"/>
      <c r="H13" s="433" t="str">
        <f>T('כסליו - דצמבר,12'!H13)</f>
        <v/>
      </c>
      <c r="I13" s="22" t="str">
        <f>T('כסליו - דצמבר,12'!I13)</f>
        <v/>
      </c>
      <c r="J13" s="293">
        <f>'כסליו - דצמבר,12'!J13</f>
        <v>0</v>
      </c>
      <c r="K13" s="434">
        <f>SUM('כסליו - דצמבר,12'!K13)</f>
        <v>0</v>
      </c>
      <c r="L13" s="24" t="str">
        <f>T('כסליו - דצמבר,12'!L13)</f>
        <v/>
      </c>
      <c r="M13" s="25" t="str">
        <f>T('כסליו - דצמבר,12'!M13)</f>
        <v/>
      </c>
      <c r="N13" s="36" t="str">
        <f>T('כסליו - דצמבר,12'!N13)</f>
        <v/>
      </c>
      <c r="O13" s="291">
        <f>'כסליו - דצמבר,12'!O13</f>
        <v>0</v>
      </c>
      <c r="P13" s="27">
        <f>IF(Q13&gt;0,'כסליו - דצמבר,12'!P13,0)</f>
        <v>0</v>
      </c>
      <c r="Q13" s="28">
        <f>'כסליו - דצמבר,12'!Q13-1</f>
        <v>-8</v>
      </c>
      <c r="R13" s="25" t="str">
        <f>T('כסליו - דצמבר,12'!R13)</f>
        <v/>
      </c>
      <c r="S13" s="29" t="str">
        <f>T('כסליו - דצמבר,12'!S13)</f>
        <v/>
      </c>
      <c r="T13" s="291">
        <f>'כסליו - דצמבר,12'!T13</f>
        <v>0</v>
      </c>
      <c r="U13" s="30">
        <f>IF(V13&gt;0,'כסליו - דצמבר,12'!U13,0)</f>
        <v>0</v>
      </c>
      <c r="V13" s="31">
        <f>'כסליו - דצמבר,12'!V13-1</f>
        <v>-8</v>
      </c>
      <c r="W13" s="32">
        <f>'כסליו - דצמבר,12'!W13</f>
        <v>0</v>
      </c>
      <c r="X13" s="163"/>
      <c r="Y13" s="713"/>
      <c r="Z13" s="714"/>
      <c r="AA13" s="714"/>
      <c r="AB13" s="714"/>
      <c r="AC13" s="714"/>
      <c r="AD13" s="714"/>
      <c r="AE13" s="714"/>
      <c r="AF13" s="714"/>
      <c r="AG13" s="715"/>
    </row>
    <row r="14" spans="1:33" ht="15.6" x14ac:dyDescent="0.3">
      <c r="A14" s="125"/>
      <c r="B14" s="17" t="str">
        <f>T('כסליו - דצמבר,12'!B14)</f>
        <v/>
      </c>
      <c r="C14" s="18">
        <f>'כסליו - דצמבר,12'!C14</f>
        <v>0</v>
      </c>
      <c r="D14" s="15"/>
      <c r="E14" s="19" t="str">
        <f>T('כסליו - דצמבר,12'!E14)</f>
        <v/>
      </c>
      <c r="F14" s="20">
        <f>'כסליו - דצמבר,12'!F14</f>
        <v>0</v>
      </c>
      <c r="G14" s="16"/>
      <c r="H14" s="433" t="str">
        <f>T('כסליו - דצמבר,12'!H14)</f>
        <v/>
      </c>
      <c r="I14" s="22" t="str">
        <f>T('כסליו - דצמבר,12'!I14)</f>
        <v/>
      </c>
      <c r="J14" s="293">
        <f>'כסליו - דצמבר,12'!J14</f>
        <v>0</v>
      </c>
      <c r="K14" s="434">
        <f>SUM('כסליו - דצמבר,12'!K14)</f>
        <v>0</v>
      </c>
      <c r="L14" s="24" t="str">
        <f>T('כסליו - דצמבר,12'!L14)</f>
        <v/>
      </c>
      <c r="M14" s="25" t="str">
        <f>T('כסליו - דצמבר,12'!M14)</f>
        <v/>
      </c>
      <c r="N14" s="36" t="str">
        <f>T('כסליו - דצמבר,12'!N14)</f>
        <v/>
      </c>
      <c r="O14" s="291">
        <f>'כסליו - דצמבר,12'!O14</f>
        <v>0</v>
      </c>
      <c r="P14" s="27">
        <f>IF(Q14&gt;0,'כסליו - דצמבר,12'!P14,0)</f>
        <v>0</v>
      </c>
      <c r="Q14" s="28">
        <f>'כסליו - דצמבר,12'!Q14-1</f>
        <v>-8</v>
      </c>
      <c r="R14" s="25" t="str">
        <f>T('כסליו - דצמבר,12'!R14)</f>
        <v/>
      </c>
      <c r="S14" s="29" t="str">
        <f>T('כסליו - דצמבר,12'!S14)</f>
        <v/>
      </c>
      <c r="T14" s="291">
        <f>'כסליו - דצמבר,12'!T14</f>
        <v>0</v>
      </c>
      <c r="U14" s="30">
        <f>IF(V14&gt;0,'כסליו - דצמבר,12'!U14,0)</f>
        <v>0</v>
      </c>
      <c r="V14" s="31">
        <f>'כסליו - דצמבר,12'!V14-1</f>
        <v>-8</v>
      </c>
      <c r="W14" s="32">
        <f>'כסליו - דצמבר,12'!W14</f>
        <v>0</v>
      </c>
      <c r="X14" s="163"/>
      <c r="Y14" s="713"/>
      <c r="Z14" s="714"/>
      <c r="AA14" s="714"/>
      <c r="AB14" s="714"/>
      <c r="AC14" s="714"/>
      <c r="AD14" s="714"/>
      <c r="AE14" s="714"/>
      <c r="AF14" s="714"/>
      <c r="AG14" s="715"/>
    </row>
    <row r="15" spans="1:33" ht="15.6" x14ac:dyDescent="0.3">
      <c r="A15" s="125"/>
      <c r="B15" s="17" t="str">
        <f>T('כסליו - דצמבר,12'!B15)</f>
        <v/>
      </c>
      <c r="C15" s="18">
        <f>'כסליו - דצמבר,12'!C15</f>
        <v>0</v>
      </c>
      <c r="D15" s="15"/>
      <c r="E15" s="19" t="str">
        <f>T('כסליו - דצמבר,12'!E15)</f>
        <v/>
      </c>
      <c r="F15" s="20">
        <f>'כסליו - דצמבר,12'!F15</f>
        <v>0</v>
      </c>
      <c r="G15" s="16"/>
      <c r="H15" s="433" t="str">
        <f>T('כסליו - דצמבר,12'!H15)</f>
        <v/>
      </c>
      <c r="I15" s="22" t="str">
        <f>T('כסליו - דצמבר,12'!I15)</f>
        <v/>
      </c>
      <c r="J15" s="293">
        <f>'כסליו - דצמבר,12'!J15</f>
        <v>0</v>
      </c>
      <c r="K15" s="434">
        <f>SUM('כסליו - דצמבר,12'!K15)</f>
        <v>0</v>
      </c>
      <c r="L15" s="24" t="str">
        <f>T('כסליו - דצמבר,12'!L15)</f>
        <v/>
      </c>
      <c r="M15" s="25" t="str">
        <f>T('כסליו - דצמבר,12'!M15)</f>
        <v/>
      </c>
      <c r="N15" s="36" t="str">
        <f>T('כסליו - דצמבר,12'!N15)</f>
        <v/>
      </c>
      <c r="O15" s="291">
        <f>'כסליו - דצמבר,12'!O15</f>
        <v>0</v>
      </c>
      <c r="P15" s="27">
        <f>IF(Q15&gt;0,'כסליו - דצמבר,12'!P15,0)</f>
        <v>0</v>
      </c>
      <c r="Q15" s="28">
        <f>'כסליו - דצמבר,12'!Q15-1</f>
        <v>-8</v>
      </c>
      <c r="R15" s="25" t="str">
        <f>T('כסליו - דצמבר,12'!R15)</f>
        <v/>
      </c>
      <c r="S15" s="29" t="str">
        <f>T('כסליו - דצמבר,12'!S15)</f>
        <v/>
      </c>
      <c r="T15" s="291">
        <f>'כסליו - דצמבר,12'!T15</f>
        <v>0</v>
      </c>
      <c r="U15" s="30">
        <f>IF(V15&gt;0,'כסליו - דצמבר,12'!U15,0)</f>
        <v>0</v>
      </c>
      <c r="V15" s="31">
        <f>'כסליו - דצמבר,12'!V15-1</f>
        <v>-8</v>
      </c>
      <c r="W15" s="32">
        <f>'כסליו - דצמבר,12'!W15</f>
        <v>0</v>
      </c>
      <c r="X15" s="163"/>
      <c r="Y15" s="713"/>
      <c r="Z15" s="714"/>
      <c r="AA15" s="714"/>
      <c r="AB15" s="714"/>
      <c r="AC15" s="714"/>
      <c r="AD15" s="714"/>
      <c r="AE15" s="714"/>
      <c r="AF15" s="714"/>
      <c r="AG15" s="715"/>
    </row>
    <row r="16" spans="1:33" ht="15.9" customHeight="1" x14ac:dyDescent="0.3">
      <c r="A16" s="125"/>
      <c r="B16" s="17" t="str">
        <f>T('כסליו - דצמבר,12'!B16)</f>
        <v/>
      </c>
      <c r="C16" s="18">
        <f>'כסליו - דצמבר,12'!C16</f>
        <v>0</v>
      </c>
      <c r="D16" s="15"/>
      <c r="E16" s="19" t="str">
        <f>T('כסליו - דצמבר,12'!E16)</f>
        <v/>
      </c>
      <c r="F16" s="20">
        <f>'כסליו - דצמבר,12'!F16</f>
        <v>0</v>
      </c>
      <c r="G16" s="16"/>
      <c r="H16" s="435" t="str">
        <f>T('כסליו - דצמבר,12'!H16)</f>
        <v/>
      </c>
      <c r="I16" s="38" t="str">
        <f>T('כסליו - דצמבר,12'!I16)</f>
        <v/>
      </c>
      <c r="J16" s="290">
        <f>'כסליו - דצמבר,12'!J16</f>
        <v>0</v>
      </c>
      <c r="K16" s="434">
        <f>SUM('כסליו - דצמבר,12'!K16)</f>
        <v>0</v>
      </c>
      <c r="L16" s="24" t="str">
        <f>T('כסליו - דצמבר,12'!L16)</f>
        <v/>
      </c>
      <c r="M16" s="25" t="str">
        <f>T('כסליו - דצמבר,12'!M16)</f>
        <v/>
      </c>
      <c r="N16" s="36" t="str">
        <f>T('כסליו - דצמבר,12'!N16)</f>
        <v/>
      </c>
      <c r="O16" s="291">
        <f>'כסליו - דצמבר,12'!O16</f>
        <v>0</v>
      </c>
      <c r="P16" s="27">
        <f>IF(Q16&gt;0,'כסליו - דצמבר,12'!P16,0)</f>
        <v>0</v>
      </c>
      <c r="Q16" s="28">
        <f>'כסליו - דצמבר,12'!Q16-1</f>
        <v>-8</v>
      </c>
      <c r="R16" s="25" t="str">
        <f>T('כסליו - דצמבר,12'!R16)</f>
        <v/>
      </c>
      <c r="S16" s="29" t="str">
        <f>T('כסליו - דצמבר,12'!S16)</f>
        <v/>
      </c>
      <c r="T16" s="291">
        <f>'כסליו - דצמבר,12'!T16</f>
        <v>0</v>
      </c>
      <c r="U16" s="30">
        <f>IF(V16&gt;0,'כסליו - דצמבר,12'!U16,0)</f>
        <v>0</v>
      </c>
      <c r="V16" s="31">
        <f>'כסליו - דצמבר,12'!V16-1</f>
        <v>-8</v>
      </c>
      <c r="W16" s="32">
        <f>'כסליו - דצמבר,12'!W16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2"/>
      <c r="N36" s="569"/>
      <c r="O36" s="573"/>
      <c r="P36" s="583"/>
      <c r="Q36" s="567"/>
      <c r="R36" s="568"/>
      <c r="S36" s="569"/>
      <c r="T36" s="570"/>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2"/>
      <c r="N37" s="569"/>
      <c r="O37" s="570"/>
      <c r="P37" s="584"/>
      <c r="Q37" s="571"/>
      <c r="R37" s="572"/>
      <c r="S37" s="569"/>
      <c r="T37" s="573"/>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SUM('כסליו - דצמבר,12'!W40+W39+L39)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SUM('כסליו - דצמבר,12'!U48)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SUM('כסליו - דצמבר,12'!U49)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'כסליו - דצמבר,12'!O170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yXdViBkSfG75DVxzrEAxjMdB27KmJ1eFPdaB/OZEU/h0mcJOSMV4NT1Yd48Vg0x9oHtTKjfP+a+WdwKqPQ2QsA==" saltValue="vMqFvDnGxzKtdF4t6IrvFQ=="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68" priority="25" operator="lessThan">
      <formula>0</formula>
    </cfRule>
  </conditionalFormatting>
  <conditionalFormatting sqref="M48:N49">
    <cfRule type="cellIs" dxfId="67" priority="24" operator="lessThan">
      <formula>0</formula>
    </cfRule>
  </conditionalFormatting>
  <conditionalFormatting sqref="Q5:Q16 V5:V16">
    <cfRule type="cellIs" dxfId="66" priority="23" operator="lessThan">
      <formula>0</formula>
    </cfRule>
  </conditionalFormatting>
  <conditionalFormatting sqref="F42:F44">
    <cfRule type="cellIs" dxfId="65" priority="20" operator="lessThan">
      <formula>0</formula>
    </cfRule>
    <cfRule type="cellIs" dxfId="64" priority="21" operator="lessThan">
      <formula>0</formula>
    </cfRule>
    <cfRule type="cellIs" dxfId="63" priority="22" operator="lessThan">
      <formula>0</formula>
    </cfRule>
  </conditionalFormatting>
  <conditionalFormatting sqref="F49:G49">
    <cfRule type="cellIs" dxfId="62" priority="18" operator="lessThan">
      <formula>0</formula>
    </cfRule>
  </conditionalFormatting>
  <conditionalFormatting sqref="F48:G48">
    <cfRule type="cellIs" dxfId="61" priority="16" operator="lessThan">
      <formula>0</formula>
    </cfRule>
  </conditionalFormatting>
  <conditionalFormatting sqref="O171">
    <cfRule type="cellIs" dxfId="60" priority="15" operator="lessThan">
      <formula>0</formula>
    </cfRule>
  </conditionalFormatting>
  <conditionalFormatting sqref="O166:P167 O170:P170 J167:K167 C163:D163">
    <cfRule type="cellIs" dxfId="59" priority="14" operator="lessThan">
      <formula>0</formula>
    </cfRule>
  </conditionalFormatting>
  <conditionalFormatting sqref="F171:G171 O164:P164">
    <cfRule type="cellIs" dxfId="58" priority="13" operator="lessThan">
      <formula>0</formula>
    </cfRule>
  </conditionalFormatting>
  <conditionalFormatting sqref="W48:W49">
    <cfRule type="cellIs" dxfId="57" priority="12" operator="lessThan">
      <formula>1</formula>
    </cfRule>
  </conditionalFormatting>
  <conditionalFormatting sqref="W49">
    <cfRule type="cellIs" dxfId="56" priority="5" operator="lessThan">
      <formula>1</formula>
    </cfRule>
    <cfRule type="cellIs" dxfId="55" priority="6" operator="lessThan">
      <formula>1</formula>
    </cfRule>
    <cfRule type="cellIs" dxfId="54" priority="7" operator="lessThan">
      <formula>1</formula>
    </cfRule>
    <cfRule type="cellIs" dxfId="53" priority="8" operator="lessThan">
      <formula>1</formula>
    </cfRule>
    <cfRule type="cellIs" dxfId="52" priority="9" operator="lessThan">
      <formula>1</formula>
    </cfRule>
    <cfRule type="cellIs" dxfId="51" priority="10" operator="lessThan">
      <formula>1</formula>
    </cfRule>
    <cfRule type="cellIs" dxfId="50" priority="11" operator="lessThan">
      <formula>1</formula>
    </cfRule>
  </conditionalFormatting>
  <conditionalFormatting sqref="O166:P166 O170:P170">
    <cfRule type="cellIs" dxfId="49" priority="4" operator="lessThan">
      <formula>0</formula>
    </cfRule>
  </conditionalFormatting>
  <conditionalFormatting sqref="W48">
    <cfRule type="cellIs" dxfId="48" priority="3" operator="lessThan">
      <formula>1</formula>
    </cfRule>
  </conditionalFormatting>
  <conditionalFormatting sqref="C163:D163">
    <cfRule type="cellIs" dxfId="47" priority="2" operator="lessThan">
      <formula>0</formula>
    </cfRule>
  </conditionalFormatting>
  <conditionalFormatting sqref="F47:G47 U47:V47">
    <cfRule type="cellIs" dxfId="46"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טיבת  תשפ""ג, חודש  ינואר [1]  2023"</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3793"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379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7D682F73-7EA6-4CFC-874E-8A110F6A1B80}">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H853"/>
  <sheetViews>
    <sheetView rightToLeft="1" topLeftCell="B1" zoomScaleNormal="100" workbookViewId="0">
      <pane ySplit="2" topLeftCell="A146" activePane="bottomLeft" state="frozen"/>
      <selection activeCell="F48" sqref="F48:G48"/>
      <selection pane="bottomLeft" activeCell="F171" sqref="F171:G171"/>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158</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T('טיבת - ינואר.1'!B5)</f>
        <v/>
      </c>
      <c r="C5" s="18">
        <f>'טיבת - ינואר.1'!C5</f>
        <v>0</v>
      </c>
      <c r="D5" s="15"/>
      <c r="E5" s="19" t="str">
        <f>T('טיבת - ינואר.1'!E5)</f>
        <v/>
      </c>
      <c r="F5" s="20">
        <f>'טיבת - ינואר.1'!F5</f>
        <v>0</v>
      </c>
      <c r="G5" s="16"/>
      <c r="H5" s="433" t="str">
        <f>T('טיבת - ינואר.1'!H5)</f>
        <v/>
      </c>
      <c r="I5" s="22" t="str">
        <f>T('טיבת - ינואר.1'!I5)</f>
        <v/>
      </c>
      <c r="J5" s="290">
        <f>'טיבת - ינואר.1'!J5</f>
        <v>0</v>
      </c>
      <c r="K5" s="434">
        <f>SUM('טיבת - ינואר.1'!K5)</f>
        <v>0</v>
      </c>
      <c r="L5" s="24" t="str">
        <f>T('טיבת - ינואר.1'!L5)</f>
        <v/>
      </c>
      <c r="M5" s="25" t="str">
        <f>T('טיבת - ינואר.1'!M5)</f>
        <v/>
      </c>
      <c r="N5" s="26" t="str">
        <f>T('טיבת - ינואר.1'!N5)</f>
        <v/>
      </c>
      <c r="O5" s="291">
        <f>'טיבת - ינואר.1'!O5</f>
        <v>0</v>
      </c>
      <c r="P5" s="27">
        <f>IF(Q5&gt;0,'טיבת - ינואר.1'!P5,0)</f>
        <v>0</v>
      </c>
      <c r="Q5" s="28">
        <f>'טיבת - ינואר.1'!Q5-1</f>
        <v>-9</v>
      </c>
      <c r="R5" s="25" t="str">
        <f>T('טיבת - ינואר.1'!R5)</f>
        <v/>
      </c>
      <c r="S5" s="29" t="str">
        <f>T('טיבת - ינואר.1'!S5)</f>
        <v/>
      </c>
      <c r="T5" s="291">
        <f>'טיבת - ינואר.1'!T5</f>
        <v>0</v>
      </c>
      <c r="U5" s="30">
        <f>IF(V5&gt;0,'טיבת - ינואר.1'!U5,0)</f>
        <v>0</v>
      </c>
      <c r="V5" s="31">
        <f>'טיבת - ינואר.1'!V5-1</f>
        <v>-9</v>
      </c>
      <c r="W5" s="32">
        <f>'טיבת - ינואר.1'!W5</f>
        <v>0</v>
      </c>
      <c r="X5" s="163"/>
      <c r="Y5" s="713"/>
      <c r="Z5" s="714"/>
      <c r="AA5" s="714"/>
      <c r="AB5" s="714"/>
      <c r="AC5" s="714"/>
      <c r="AD5" s="714"/>
      <c r="AE5" s="714"/>
      <c r="AF5" s="714"/>
      <c r="AG5" s="715"/>
    </row>
    <row r="6" spans="1:33" ht="15.6" x14ac:dyDescent="0.3">
      <c r="A6" s="125"/>
      <c r="B6" s="17" t="str">
        <f>T('טיבת - ינואר.1'!B6)</f>
        <v/>
      </c>
      <c r="C6" s="18">
        <f>'טיבת - ינואר.1'!C6</f>
        <v>0</v>
      </c>
      <c r="D6" s="15"/>
      <c r="E6" s="19" t="str">
        <f>T('טיבת - ינואר.1'!E6)</f>
        <v/>
      </c>
      <c r="F6" s="20">
        <f>'טיבת - ינואר.1'!F6</f>
        <v>0</v>
      </c>
      <c r="G6" s="16"/>
      <c r="H6" s="433" t="str">
        <f>T('טיבת - ינואר.1'!H6)</f>
        <v/>
      </c>
      <c r="I6" s="22" t="str">
        <f>T('טיבת - ינואר.1'!I6)</f>
        <v/>
      </c>
      <c r="J6" s="292">
        <f>'טיבת - ינואר.1'!J6</f>
        <v>0</v>
      </c>
      <c r="K6" s="434">
        <f>SUM('טיבת - ינואר.1'!K6)</f>
        <v>0</v>
      </c>
      <c r="L6" s="24" t="str">
        <f>T('טיבת - ינואר.1'!L6)</f>
        <v/>
      </c>
      <c r="M6" s="34" t="str">
        <f>T('טיבת - ינואר.1'!M6)</f>
        <v/>
      </c>
      <c r="N6" s="26" t="str">
        <f>T('טיבת - ינואר.1'!N6)</f>
        <v/>
      </c>
      <c r="O6" s="291">
        <f>'טיבת - ינואר.1'!O6</f>
        <v>0</v>
      </c>
      <c r="P6" s="27">
        <f>IF(Q6&gt;0,'טיבת - ינואר.1'!P6,0)</f>
        <v>0</v>
      </c>
      <c r="Q6" s="28">
        <f>'טיבת - ינואר.1'!Q6-1</f>
        <v>-9</v>
      </c>
      <c r="R6" s="25" t="str">
        <f>T('טיבת - ינואר.1'!R6)</f>
        <v/>
      </c>
      <c r="S6" s="29" t="str">
        <f>T('טיבת - ינואר.1'!S6)</f>
        <v/>
      </c>
      <c r="T6" s="291">
        <f>'טיבת - ינואר.1'!T6</f>
        <v>0</v>
      </c>
      <c r="U6" s="30">
        <f>IF(V6&gt;0,'טיבת - ינואר.1'!U6,0)</f>
        <v>0</v>
      </c>
      <c r="V6" s="31">
        <f>'טיבת - ינואר.1'!V6-1</f>
        <v>-9</v>
      </c>
      <c r="W6" s="32">
        <f>'טיבת - ינואר.1'!W6</f>
        <v>0</v>
      </c>
      <c r="X6" s="163"/>
      <c r="Y6" s="713"/>
      <c r="Z6" s="714"/>
      <c r="AA6" s="714"/>
      <c r="AB6" s="714"/>
      <c r="AC6" s="714"/>
      <c r="AD6" s="714"/>
      <c r="AE6" s="714"/>
      <c r="AF6" s="714"/>
      <c r="AG6" s="715"/>
    </row>
    <row r="7" spans="1:33" ht="15.6" x14ac:dyDescent="0.3">
      <c r="A7" s="125"/>
      <c r="B7" s="17" t="str">
        <f>T('טיבת - ינואר.1'!B7)</f>
        <v/>
      </c>
      <c r="C7" s="18">
        <f>'טיבת - ינואר.1'!C7</f>
        <v>0</v>
      </c>
      <c r="D7" s="15"/>
      <c r="E7" s="279" t="str">
        <f>T('טיבת - ינואר.1'!E7)</f>
        <v/>
      </c>
      <c r="F7" s="20">
        <f>'טיבת - ינואר.1'!F7</f>
        <v>0</v>
      </c>
      <c r="G7" s="16"/>
      <c r="H7" s="433" t="str">
        <f>T('טיבת - ינואר.1'!H7)</f>
        <v/>
      </c>
      <c r="I7" s="22" t="str">
        <f>T('טיבת - ינואר.1'!I7)</f>
        <v/>
      </c>
      <c r="J7" s="293">
        <f>'טיבת - ינואר.1'!J7</f>
        <v>0</v>
      </c>
      <c r="K7" s="434">
        <f>SUM('טיבת - ינואר.1'!K7)</f>
        <v>0</v>
      </c>
      <c r="L7" s="24" t="str">
        <f>T('טיבת - ינואר.1'!L7)</f>
        <v/>
      </c>
      <c r="M7" s="35" t="str">
        <f>T('טיבת - ינואר.1'!M7)</f>
        <v/>
      </c>
      <c r="N7" s="26" t="str">
        <f>T('טיבת - ינואר.1'!N7)</f>
        <v/>
      </c>
      <c r="O7" s="291">
        <f>'טיבת - ינואר.1'!O7</f>
        <v>0</v>
      </c>
      <c r="P7" s="27">
        <f>IF(Q7&gt;0,'טיבת - ינואר.1'!P7,0)</f>
        <v>0</v>
      </c>
      <c r="Q7" s="28">
        <f>'טיבת - ינואר.1'!Q7-1</f>
        <v>-9</v>
      </c>
      <c r="R7" s="25" t="str">
        <f>T('טיבת - ינואר.1'!R7)</f>
        <v/>
      </c>
      <c r="S7" s="29" t="str">
        <f>T('טיבת - ינואר.1'!S7)</f>
        <v/>
      </c>
      <c r="T7" s="291">
        <f>'טיבת - ינואר.1'!T7</f>
        <v>0</v>
      </c>
      <c r="U7" s="30">
        <f>IF(V7&gt;0,'טיבת - ינואר.1'!U7,0)</f>
        <v>0</v>
      </c>
      <c r="V7" s="31">
        <f>'טיבת - ינואר.1'!V7-1</f>
        <v>-9</v>
      </c>
      <c r="W7" s="32">
        <f>'טיבת - ינואר.1'!W7</f>
        <v>0</v>
      </c>
      <c r="X7" s="163"/>
      <c r="Y7" s="713"/>
      <c r="Z7" s="714"/>
      <c r="AA7" s="714"/>
      <c r="AB7" s="714"/>
      <c r="AC7" s="714"/>
      <c r="AD7" s="714"/>
      <c r="AE7" s="714"/>
      <c r="AF7" s="714"/>
      <c r="AG7" s="715"/>
    </row>
    <row r="8" spans="1:33" ht="15.6" x14ac:dyDescent="0.3">
      <c r="A8" s="125"/>
      <c r="B8" s="17" t="str">
        <f>T('טיבת - ינואר.1'!B8)</f>
        <v/>
      </c>
      <c r="C8" s="18">
        <f>'טיבת - ינואר.1'!C8</f>
        <v>0</v>
      </c>
      <c r="D8" s="15"/>
      <c r="E8" s="19" t="str">
        <f>T('טיבת - ינואר.1'!E8)</f>
        <v/>
      </c>
      <c r="F8" s="20">
        <f>'טיבת - ינואר.1'!F8</f>
        <v>0</v>
      </c>
      <c r="G8" s="16"/>
      <c r="H8" s="433" t="str">
        <f>T('טיבת - ינואר.1'!H8)</f>
        <v/>
      </c>
      <c r="I8" s="22" t="str">
        <f>T('טיבת - ינואר.1'!I8)</f>
        <v/>
      </c>
      <c r="J8" s="293">
        <f>'טיבת - ינואר.1'!J8</f>
        <v>0</v>
      </c>
      <c r="K8" s="434">
        <f>SUM('טיבת - ינואר.1'!K8)</f>
        <v>0</v>
      </c>
      <c r="L8" s="24" t="str">
        <f>T('טיבת - ינואר.1'!L8)</f>
        <v/>
      </c>
      <c r="M8" s="25" t="str">
        <f>T('טיבת - ינואר.1'!M8)</f>
        <v/>
      </c>
      <c r="N8" s="36" t="str">
        <f>T('טיבת - ינואר.1'!N8)</f>
        <v/>
      </c>
      <c r="O8" s="291">
        <f>'טיבת - ינואר.1'!O8</f>
        <v>0</v>
      </c>
      <c r="P8" s="27">
        <f>IF(Q8&gt;0,'טיבת - ינואר.1'!P8,0)</f>
        <v>0</v>
      </c>
      <c r="Q8" s="28">
        <f>'טיבת - ינואר.1'!Q8-1</f>
        <v>-9</v>
      </c>
      <c r="R8" s="25" t="str">
        <f>T('טיבת - ינואר.1'!R8)</f>
        <v/>
      </c>
      <c r="S8" s="29" t="str">
        <f>T('טיבת - ינואר.1'!S8)</f>
        <v/>
      </c>
      <c r="T8" s="291">
        <f>'טיבת - ינואר.1'!T8</f>
        <v>0</v>
      </c>
      <c r="U8" s="30">
        <f>IF(V8&gt;0,'טיבת - ינואר.1'!U8,0)</f>
        <v>0</v>
      </c>
      <c r="V8" s="31">
        <f>'טיבת - ינואר.1'!V8-1</f>
        <v>-9</v>
      </c>
      <c r="W8" s="32">
        <f>'טיבת - ינואר.1'!W8</f>
        <v>0</v>
      </c>
      <c r="X8" s="163"/>
      <c r="Y8" s="713"/>
      <c r="Z8" s="714"/>
      <c r="AA8" s="714"/>
      <c r="AB8" s="714"/>
      <c r="AC8" s="714"/>
      <c r="AD8" s="714"/>
      <c r="AE8" s="714"/>
      <c r="AF8" s="714"/>
      <c r="AG8" s="715"/>
    </row>
    <row r="9" spans="1:33" ht="15.6" x14ac:dyDescent="0.3">
      <c r="A9" s="125"/>
      <c r="B9" s="17" t="str">
        <f>T('טיבת - ינואר.1'!B9)</f>
        <v/>
      </c>
      <c r="C9" s="18">
        <f>'טיבת - ינואר.1'!C9</f>
        <v>0</v>
      </c>
      <c r="D9" s="15"/>
      <c r="E9" s="19" t="str">
        <f>T('טיבת - ינואר.1'!E9)</f>
        <v/>
      </c>
      <c r="F9" s="20">
        <f>'טיבת - ינואר.1'!F9</f>
        <v>0</v>
      </c>
      <c r="G9" s="16"/>
      <c r="H9" s="433" t="str">
        <f>T('טיבת - ינואר.1'!H9)</f>
        <v/>
      </c>
      <c r="I9" s="22" t="str">
        <f>T('טיבת - ינואר.1'!I9)</f>
        <v/>
      </c>
      <c r="J9" s="293">
        <f>'טיבת - ינואר.1'!J9</f>
        <v>0</v>
      </c>
      <c r="K9" s="434">
        <f>SUM('טיבת - ינואר.1'!K9)</f>
        <v>0</v>
      </c>
      <c r="L9" s="24" t="str">
        <f>T('טיבת - ינואר.1'!L9)</f>
        <v/>
      </c>
      <c r="M9" s="35" t="str">
        <f>T('טיבת - ינואר.1'!M9)</f>
        <v/>
      </c>
      <c r="N9" s="36" t="str">
        <f>T('טיבת - ינואר.1'!N9)</f>
        <v/>
      </c>
      <c r="O9" s="291">
        <f>'טיבת - ינואר.1'!O9</f>
        <v>0</v>
      </c>
      <c r="P9" s="27">
        <f>IF(Q9&gt;0,'טיבת - ינואר.1'!P9,0)</f>
        <v>0</v>
      </c>
      <c r="Q9" s="28">
        <f>'טיבת - ינואר.1'!Q9-1</f>
        <v>-9</v>
      </c>
      <c r="R9" s="25" t="str">
        <f>T('טיבת - ינואר.1'!R9)</f>
        <v/>
      </c>
      <c r="S9" s="29" t="str">
        <f>T('טיבת - ינואר.1'!S9)</f>
        <v/>
      </c>
      <c r="T9" s="291">
        <f>'טיבת - ינואר.1'!T9</f>
        <v>0</v>
      </c>
      <c r="U9" s="30">
        <f>IF(V9&gt;0,'טיבת - ינואר.1'!U9,0)</f>
        <v>0</v>
      </c>
      <c r="V9" s="31">
        <f>'טיבת - ינואר.1'!V9-1</f>
        <v>-9</v>
      </c>
      <c r="W9" s="32">
        <f>'טיבת - ינואר.1'!W9</f>
        <v>0</v>
      </c>
      <c r="X9" s="163"/>
      <c r="Y9" s="713"/>
      <c r="Z9" s="714"/>
      <c r="AA9" s="714"/>
      <c r="AB9" s="714"/>
      <c r="AC9" s="714"/>
      <c r="AD9" s="714"/>
      <c r="AE9" s="714"/>
      <c r="AF9" s="714"/>
      <c r="AG9" s="715"/>
    </row>
    <row r="10" spans="1:33" ht="15.6" x14ac:dyDescent="0.3">
      <c r="A10" s="125"/>
      <c r="B10" s="17" t="str">
        <f>T('טיבת - ינואר.1'!B10)</f>
        <v/>
      </c>
      <c r="C10" s="18">
        <f>'טיבת - ינואר.1'!C10</f>
        <v>0</v>
      </c>
      <c r="D10" s="15"/>
      <c r="E10" s="19" t="str">
        <f>T('טיבת - ינואר.1'!E10)</f>
        <v/>
      </c>
      <c r="F10" s="20">
        <f>'טיבת - ינואר.1'!F10</f>
        <v>0</v>
      </c>
      <c r="G10" s="16"/>
      <c r="H10" s="433" t="str">
        <f>T('טיבת - ינואר.1'!H10)</f>
        <v/>
      </c>
      <c r="I10" s="22" t="str">
        <f>T('טיבת - ינואר.1'!I10)</f>
        <v/>
      </c>
      <c r="J10" s="293">
        <f>'טיבת - ינואר.1'!J10</f>
        <v>0</v>
      </c>
      <c r="K10" s="434">
        <f>SUM('טיבת - ינואר.1'!K10)</f>
        <v>0</v>
      </c>
      <c r="L10" s="24" t="str">
        <f>T('טיבת - ינואר.1'!L10)</f>
        <v/>
      </c>
      <c r="M10" s="25" t="str">
        <f>T('טיבת - ינואר.1'!M10)</f>
        <v/>
      </c>
      <c r="N10" s="36" t="str">
        <f>T('טיבת - ינואר.1'!N10)</f>
        <v/>
      </c>
      <c r="O10" s="291">
        <f>'טיבת - ינואר.1'!O10</f>
        <v>0</v>
      </c>
      <c r="P10" s="27">
        <f>IF(Q10&gt;0,'טיבת - ינואר.1'!P10,0)</f>
        <v>0</v>
      </c>
      <c r="Q10" s="28">
        <f>'טיבת - ינואר.1'!Q10-1</f>
        <v>-9</v>
      </c>
      <c r="R10" s="25" t="str">
        <f>T('טיבת - ינואר.1'!R10)</f>
        <v/>
      </c>
      <c r="S10" s="29" t="str">
        <f>T('טיבת - ינואר.1'!S10)</f>
        <v/>
      </c>
      <c r="T10" s="291">
        <f>'טיבת - ינואר.1'!T10</f>
        <v>0</v>
      </c>
      <c r="U10" s="30">
        <f>IF(V10&gt;0,'טיבת - ינואר.1'!U10,0)</f>
        <v>0</v>
      </c>
      <c r="V10" s="31">
        <f>'טיבת - ינואר.1'!V10-1</f>
        <v>-9</v>
      </c>
      <c r="W10" s="32">
        <f>'טיבת - ינואר.1'!W10</f>
        <v>0</v>
      </c>
      <c r="X10" s="163"/>
      <c r="Y10" s="713"/>
      <c r="Z10" s="714"/>
      <c r="AA10" s="714"/>
      <c r="AB10" s="714"/>
      <c r="AC10" s="714"/>
      <c r="AD10" s="714"/>
      <c r="AE10" s="714"/>
      <c r="AF10" s="714"/>
      <c r="AG10" s="715"/>
    </row>
    <row r="11" spans="1:33" ht="15.6" x14ac:dyDescent="0.3">
      <c r="A11" s="125"/>
      <c r="B11" s="17" t="str">
        <f>T('טיבת - ינואר.1'!B11)</f>
        <v/>
      </c>
      <c r="C11" s="18">
        <f>'טיבת - ינואר.1'!C11</f>
        <v>0</v>
      </c>
      <c r="D11" s="15"/>
      <c r="E11" s="19" t="str">
        <f>T('טיבת - ינואר.1'!E11)</f>
        <v/>
      </c>
      <c r="F11" s="20">
        <f>'טיבת - ינואר.1'!F11</f>
        <v>0</v>
      </c>
      <c r="G11" s="16"/>
      <c r="H11" s="433" t="str">
        <f>T('טיבת - ינואר.1'!H11)</f>
        <v/>
      </c>
      <c r="I11" s="22" t="str">
        <f>T('טיבת - ינואר.1'!I11)</f>
        <v/>
      </c>
      <c r="J11" s="293">
        <f>'טיבת - ינואר.1'!J11</f>
        <v>0</v>
      </c>
      <c r="K11" s="434">
        <f>SUM('טיבת - ינואר.1'!K11)</f>
        <v>0</v>
      </c>
      <c r="L11" s="24" t="str">
        <f>T('טיבת - ינואר.1'!L11)</f>
        <v/>
      </c>
      <c r="M11" s="25" t="str">
        <f>T('טיבת - ינואר.1'!M11)</f>
        <v/>
      </c>
      <c r="N11" s="36" t="str">
        <f>T('טיבת - ינואר.1'!N11)</f>
        <v/>
      </c>
      <c r="O11" s="291">
        <f>'טיבת - ינואר.1'!O11</f>
        <v>0</v>
      </c>
      <c r="P11" s="27">
        <f>IF(Q11&gt;0,'טיבת - ינואר.1'!P11,0)</f>
        <v>0</v>
      </c>
      <c r="Q11" s="28">
        <f>'טיבת - ינואר.1'!Q11-1</f>
        <v>-9</v>
      </c>
      <c r="R11" s="25" t="str">
        <f>T('טיבת - ינואר.1'!R11)</f>
        <v/>
      </c>
      <c r="S11" s="29" t="str">
        <f>T('טיבת - ינואר.1'!S11)</f>
        <v/>
      </c>
      <c r="T11" s="291">
        <f>'טיבת - ינואר.1'!T11</f>
        <v>0</v>
      </c>
      <c r="U11" s="30">
        <f>IF(V11&gt;0,'טיבת - ינואר.1'!U11,0)</f>
        <v>0</v>
      </c>
      <c r="V11" s="31">
        <f>'טיבת - ינואר.1'!V11-1</f>
        <v>-9</v>
      </c>
      <c r="W11" s="32">
        <f>'טיבת - ינואר.1'!W11</f>
        <v>0</v>
      </c>
      <c r="X11" s="163"/>
      <c r="Y11" s="713"/>
      <c r="Z11" s="714"/>
      <c r="AA11" s="714"/>
      <c r="AB11" s="714"/>
      <c r="AC11" s="714"/>
      <c r="AD11" s="714"/>
      <c r="AE11" s="714"/>
      <c r="AF11" s="714"/>
      <c r="AG11" s="715"/>
    </row>
    <row r="12" spans="1:33" ht="15.6" x14ac:dyDescent="0.3">
      <c r="A12" s="125"/>
      <c r="B12" s="17" t="str">
        <f>T('טיבת - ינואר.1'!B12)</f>
        <v/>
      </c>
      <c r="C12" s="18">
        <f>'טיבת - ינואר.1'!C12</f>
        <v>0</v>
      </c>
      <c r="D12" s="15"/>
      <c r="E12" s="19" t="str">
        <f>T('טיבת - ינואר.1'!E12)</f>
        <v/>
      </c>
      <c r="F12" s="20">
        <f>'טיבת - ינואר.1'!F12</f>
        <v>0</v>
      </c>
      <c r="G12" s="16"/>
      <c r="H12" s="433" t="str">
        <f>T('טיבת - ינואר.1'!H12)</f>
        <v/>
      </c>
      <c r="I12" s="22" t="str">
        <f>T('טיבת - ינואר.1'!I12)</f>
        <v/>
      </c>
      <c r="J12" s="293">
        <f>'טיבת - ינואר.1'!J12</f>
        <v>0</v>
      </c>
      <c r="K12" s="434">
        <f>SUM('טיבת - ינואר.1'!K12)</f>
        <v>0</v>
      </c>
      <c r="L12" s="24" t="str">
        <f>T('טיבת - ינואר.1'!L12)</f>
        <v/>
      </c>
      <c r="M12" s="25" t="str">
        <f>T('טיבת - ינואר.1'!M12)</f>
        <v/>
      </c>
      <c r="N12" s="36" t="str">
        <f>T('טיבת - ינואר.1'!N12)</f>
        <v/>
      </c>
      <c r="O12" s="291">
        <f>'טיבת - ינואר.1'!O12</f>
        <v>0</v>
      </c>
      <c r="P12" s="27">
        <f>IF(Q12&gt;0,'טיבת - ינואר.1'!P12,0)</f>
        <v>0</v>
      </c>
      <c r="Q12" s="28">
        <f>'טיבת - ינואר.1'!Q12-1</f>
        <v>-9</v>
      </c>
      <c r="R12" s="25" t="str">
        <f>T('טיבת - ינואר.1'!R12)</f>
        <v/>
      </c>
      <c r="S12" s="29" t="str">
        <f>T('טיבת - ינואר.1'!S12)</f>
        <v/>
      </c>
      <c r="T12" s="291">
        <f>'טיבת - ינואר.1'!T12</f>
        <v>0</v>
      </c>
      <c r="U12" s="30">
        <f>IF(V12&gt;0,'טיבת - ינואר.1'!U12,0)</f>
        <v>0</v>
      </c>
      <c r="V12" s="31">
        <f>'טיבת - ינואר.1'!V12-1</f>
        <v>-9</v>
      </c>
      <c r="W12" s="32">
        <f>'טיבת - ינואר.1'!W12</f>
        <v>0</v>
      </c>
      <c r="X12" s="163"/>
      <c r="Y12" s="713"/>
      <c r="Z12" s="714"/>
      <c r="AA12" s="714"/>
      <c r="AB12" s="714"/>
      <c r="AC12" s="714"/>
      <c r="AD12" s="714"/>
      <c r="AE12" s="714"/>
      <c r="AF12" s="714"/>
      <c r="AG12" s="715"/>
    </row>
    <row r="13" spans="1:33" ht="15.6" x14ac:dyDescent="0.3">
      <c r="A13" s="125"/>
      <c r="B13" s="17" t="str">
        <f>T('טיבת - ינואר.1'!B13)</f>
        <v/>
      </c>
      <c r="C13" s="18">
        <f>'טיבת - ינואר.1'!C13</f>
        <v>0</v>
      </c>
      <c r="D13" s="15"/>
      <c r="E13" s="19" t="str">
        <f>T('טיבת - ינואר.1'!E13)</f>
        <v/>
      </c>
      <c r="F13" s="20">
        <f>'טיבת - ינואר.1'!F13</f>
        <v>0</v>
      </c>
      <c r="G13" s="16"/>
      <c r="H13" s="433" t="str">
        <f>T('טיבת - ינואר.1'!H13)</f>
        <v/>
      </c>
      <c r="I13" s="22" t="str">
        <f>T('טיבת - ינואר.1'!I13)</f>
        <v/>
      </c>
      <c r="J13" s="293">
        <f>'טיבת - ינואר.1'!J13</f>
        <v>0</v>
      </c>
      <c r="K13" s="434">
        <f>SUM('טיבת - ינואר.1'!K13)</f>
        <v>0</v>
      </c>
      <c r="L13" s="24" t="str">
        <f>T('טיבת - ינואר.1'!L13)</f>
        <v/>
      </c>
      <c r="M13" s="25" t="str">
        <f>T('טיבת - ינואר.1'!M13)</f>
        <v/>
      </c>
      <c r="N13" s="36" t="str">
        <f>T('טיבת - ינואר.1'!N13)</f>
        <v/>
      </c>
      <c r="O13" s="291">
        <f>'טיבת - ינואר.1'!O13</f>
        <v>0</v>
      </c>
      <c r="P13" s="27">
        <f>IF(Q13&gt;0,'טיבת - ינואר.1'!P13,0)</f>
        <v>0</v>
      </c>
      <c r="Q13" s="28">
        <f>'טיבת - ינואר.1'!Q13-1</f>
        <v>-9</v>
      </c>
      <c r="R13" s="25" t="str">
        <f>T('טיבת - ינואר.1'!R13)</f>
        <v/>
      </c>
      <c r="S13" s="29" t="str">
        <f>T('טיבת - ינואר.1'!S13)</f>
        <v/>
      </c>
      <c r="T13" s="291">
        <f>'טיבת - ינואר.1'!T13</f>
        <v>0</v>
      </c>
      <c r="U13" s="30">
        <f>IF(V13&gt;0,'טיבת - ינואר.1'!U13,0)</f>
        <v>0</v>
      </c>
      <c r="V13" s="31">
        <f>'טיבת - ינואר.1'!V13-1</f>
        <v>-9</v>
      </c>
      <c r="W13" s="32">
        <f>'טיבת - ינואר.1'!W13</f>
        <v>0</v>
      </c>
      <c r="X13" s="163"/>
      <c r="Y13" s="713"/>
      <c r="Z13" s="714"/>
      <c r="AA13" s="714"/>
      <c r="AB13" s="714"/>
      <c r="AC13" s="714"/>
      <c r="AD13" s="714"/>
      <c r="AE13" s="714"/>
      <c r="AF13" s="714"/>
      <c r="AG13" s="715"/>
    </row>
    <row r="14" spans="1:33" ht="15.6" x14ac:dyDescent="0.3">
      <c r="A14" s="125"/>
      <c r="B14" s="17" t="str">
        <f>T('טיבת - ינואר.1'!B14)</f>
        <v/>
      </c>
      <c r="C14" s="18">
        <f>'טיבת - ינואר.1'!C14</f>
        <v>0</v>
      </c>
      <c r="D14" s="15"/>
      <c r="E14" s="19" t="str">
        <f>T('טיבת - ינואר.1'!E14)</f>
        <v/>
      </c>
      <c r="F14" s="20">
        <f>'טיבת - ינואר.1'!F14</f>
        <v>0</v>
      </c>
      <c r="G14" s="16"/>
      <c r="H14" s="433" t="str">
        <f>T('טיבת - ינואר.1'!H14)</f>
        <v/>
      </c>
      <c r="I14" s="22" t="str">
        <f>T('טיבת - ינואר.1'!I14)</f>
        <v/>
      </c>
      <c r="J14" s="293">
        <f>'טיבת - ינואר.1'!J14</f>
        <v>0</v>
      </c>
      <c r="K14" s="434">
        <f>SUM('טיבת - ינואר.1'!K14)</f>
        <v>0</v>
      </c>
      <c r="L14" s="24" t="str">
        <f>T('טיבת - ינואר.1'!L14)</f>
        <v/>
      </c>
      <c r="M14" s="25" t="str">
        <f>T('טיבת - ינואר.1'!M14)</f>
        <v/>
      </c>
      <c r="N14" s="36" t="str">
        <f>T('טיבת - ינואר.1'!N14)</f>
        <v/>
      </c>
      <c r="O14" s="291">
        <f>'טיבת - ינואר.1'!O14</f>
        <v>0</v>
      </c>
      <c r="P14" s="27">
        <f>IF(Q14&gt;0,'טיבת - ינואר.1'!P14,0)</f>
        <v>0</v>
      </c>
      <c r="Q14" s="28">
        <f>'טיבת - ינואר.1'!Q14-1</f>
        <v>-9</v>
      </c>
      <c r="R14" s="25" t="str">
        <f>T('טיבת - ינואר.1'!R14)</f>
        <v/>
      </c>
      <c r="S14" s="29" t="str">
        <f>T('טיבת - ינואר.1'!S14)</f>
        <v/>
      </c>
      <c r="T14" s="291">
        <f>'טיבת - ינואר.1'!T14</f>
        <v>0</v>
      </c>
      <c r="U14" s="30">
        <f>IF(V14&gt;0,'טיבת - ינואר.1'!U14,0)</f>
        <v>0</v>
      </c>
      <c r="V14" s="31">
        <f>'טיבת - ינואר.1'!V14-1</f>
        <v>-9</v>
      </c>
      <c r="W14" s="32">
        <f>'טיבת - ינואר.1'!W14</f>
        <v>0</v>
      </c>
      <c r="X14" s="163"/>
      <c r="Y14" s="713"/>
      <c r="Z14" s="714"/>
      <c r="AA14" s="714"/>
      <c r="AB14" s="714"/>
      <c r="AC14" s="714"/>
      <c r="AD14" s="714"/>
      <c r="AE14" s="714"/>
      <c r="AF14" s="714"/>
      <c r="AG14" s="715"/>
    </row>
    <row r="15" spans="1:33" ht="15.6" x14ac:dyDescent="0.3">
      <c r="A15" s="125"/>
      <c r="B15" s="17" t="str">
        <f>T('טיבת - ינואר.1'!B15)</f>
        <v/>
      </c>
      <c r="C15" s="18">
        <f>'טיבת - ינואר.1'!C15</f>
        <v>0</v>
      </c>
      <c r="D15" s="15"/>
      <c r="E15" s="19" t="str">
        <f>T('טיבת - ינואר.1'!E15)</f>
        <v/>
      </c>
      <c r="F15" s="20">
        <f>'טיבת - ינואר.1'!F15</f>
        <v>0</v>
      </c>
      <c r="G15" s="16"/>
      <c r="H15" s="433" t="str">
        <f>T('טיבת - ינואר.1'!H15)</f>
        <v/>
      </c>
      <c r="I15" s="22" t="str">
        <f>T('טיבת - ינואר.1'!I15)</f>
        <v/>
      </c>
      <c r="J15" s="293">
        <f>'טיבת - ינואר.1'!J15</f>
        <v>0</v>
      </c>
      <c r="K15" s="434">
        <f>SUM('טיבת - ינואר.1'!K15)</f>
        <v>0</v>
      </c>
      <c r="L15" s="24" t="str">
        <f>T('טיבת - ינואר.1'!L15)</f>
        <v/>
      </c>
      <c r="M15" s="25" t="str">
        <f>T('טיבת - ינואר.1'!M15)</f>
        <v/>
      </c>
      <c r="N15" s="36" t="str">
        <f>T('טיבת - ינואר.1'!N15)</f>
        <v/>
      </c>
      <c r="O15" s="291">
        <f>'טיבת - ינואר.1'!O15</f>
        <v>0</v>
      </c>
      <c r="P15" s="27">
        <f>IF(Q15&gt;0,'טיבת - ינואר.1'!P15,0)</f>
        <v>0</v>
      </c>
      <c r="Q15" s="28">
        <f>'טיבת - ינואר.1'!Q15-1</f>
        <v>-9</v>
      </c>
      <c r="R15" s="25" t="str">
        <f>T('טיבת - ינואר.1'!R15)</f>
        <v/>
      </c>
      <c r="S15" s="29" t="str">
        <f>T('טיבת - ינואר.1'!S15)</f>
        <v/>
      </c>
      <c r="T15" s="291">
        <f>'טיבת - ינואר.1'!T15</f>
        <v>0</v>
      </c>
      <c r="U15" s="30">
        <f>IF(V15&gt;0,'טיבת - ינואר.1'!U15,0)</f>
        <v>0</v>
      </c>
      <c r="V15" s="31">
        <f>'טיבת - ינואר.1'!V15-1</f>
        <v>-9</v>
      </c>
      <c r="W15" s="32">
        <f>'טיבת - ינואר.1'!W15</f>
        <v>0</v>
      </c>
      <c r="X15" s="163"/>
      <c r="Y15" s="713"/>
      <c r="Z15" s="714"/>
      <c r="AA15" s="714"/>
      <c r="AB15" s="714"/>
      <c r="AC15" s="714"/>
      <c r="AD15" s="714"/>
      <c r="AE15" s="714"/>
      <c r="AF15" s="714"/>
      <c r="AG15" s="715"/>
    </row>
    <row r="16" spans="1:33" ht="15.9" customHeight="1" x14ac:dyDescent="0.3">
      <c r="A16" s="125"/>
      <c r="B16" s="17" t="str">
        <f>T('טיבת - ינואר.1'!B16)</f>
        <v/>
      </c>
      <c r="C16" s="18">
        <f>'טיבת - ינואר.1'!C16</f>
        <v>0</v>
      </c>
      <c r="D16" s="15"/>
      <c r="E16" s="19" t="str">
        <f>T('טיבת - ינואר.1'!E16)</f>
        <v/>
      </c>
      <c r="F16" s="20">
        <f>'טיבת - ינואר.1'!F16</f>
        <v>0</v>
      </c>
      <c r="G16" s="16"/>
      <c r="H16" s="435" t="str">
        <f>T('טיבת - ינואר.1'!H16)</f>
        <v/>
      </c>
      <c r="I16" s="38" t="str">
        <f>T('טיבת - ינואר.1'!I16)</f>
        <v/>
      </c>
      <c r="J16" s="290">
        <f>'טיבת - ינואר.1'!J16</f>
        <v>0</v>
      </c>
      <c r="K16" s="434">
        <f>SUM('טיבת - ינואר.1'!K16)</f>
        <v>0</v>
      </c>
      <c r="L16" s="24" t="str">
        <f>T('טיבת - ינואר.1'!L16)</f>
        <v/>
      </c>
      <c r="M16" s="25" t="str">
        <f>T('טיבת - ינואר.1'!M16)</f>
        <v/>
      </c>
      <c r="N16" s="36" t="str">
        <f>T('טיבת - ינואר.1'!N16)</f>
        <v/>
      </c>
      <c r="O16" s="291">
        <f>'טיבת - ינואר.1'!O16</f>
        <v>0</v>
      </c>
      <c r="P16" s="27">
        <f>IF(Q16&gt;0,'טיבת - ינואר.1'!P16,0)</f>
        <v>0</v>
      </c>
      <c r="Q16" s="28">
        <f>'טיבת - ינואר.1'!Q16-1</f>
        <v>-9</v>
      </c>
      <c r="R16" s="25" t="str">
        <f>T('טיבת - ינואר.1'!R16)</f>
        <v/>
      </c>
      <c r="S16" s="29" t="str">
        <f>T('טיבת - ינואר.1'!S16)</f>
        <v/>
      </c>
      <c r="T16" s="291">
        <f>'טיבת - ינואר.1'!T16</f>
        <v>0</v>
      </c>
      <c r="U16" s="30">
        <f>IF(V16&gt;0,'טיבת - ינואר.1'!U16,0)</f>
        <v>0</v>
      </c>
      <c r="V16" s="31">
        <f>'טיבת - ינואר.1'!V16-1</f>
        <v>-9</v>
      </c>
      <c r="W16" s="32">
        <f>'טיבת - ינואר.1'!W16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2"/>
      <c r="N36" s="569"/>
      <c r="O36" s="573"/>
      <c r="P36" s="583"/>
      <c r="Q36" s="567"/>
      <c r="R36" s="568"/>
      <c r="S36" s="569"/>
      <c r="T36" s="570"/>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2"/>
      <c r="N37" s="569"/>
      <c r="O37" s="570"/>
      <c r="P37" s="584"/>
      <c r="Q37" s="571"/>
      <c r="R37" s="572"/>
      <c r="S37" s="569"/>
      <c r="T37" s="573"/>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SUM('טיבת - ינואר.1'!W40+W39+L39)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SUM('טיבת - ינואר.1'!U48)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SUM('טיבת - ינואר.1'!U49)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'טיבת - ינואר.1'!O170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5" ht="13.8" hidden="1" x14ac:dyDescent="0.25">
      <c r="C177" s="353"/>
      <c r="D177" s="79"/>
      <c r="E177" s="353"/>
      <c r="F177" s="353"/>
      <c r="H177" s="353"/>
      <c r="I177" s="353"/>
      <c r="J177" s="353"/>
      <c r="K177" s="353"/>
      <c r="L177" s="353"/>
    </row>
    <row r="178" spans="3:15" ht="13.8" hidden="1" x14ac:dyDescent="0.25">
      <c r="C178" s="353"/>
      <c r="D178" s="79"/>
      <c r="E178" s="353"/>
      <c r="F178" s="353"/>
      <c r="H178" s="353"/>
      <c r="I178" s="353"/>
      <c r="J178" s="353"/>
      <c r="K178" s="353"/>
      <c r="L178" s="353"/>
    </row>
    <row r="179" spans="3:15" ht="13.8" hidden="1" x14ac:dyDescent="0.25">
      <c r="C179" s="353"/>
      <c r="D179" s="79"/>
      <c r="E179" s="353"/>
      <c r="F179" s="353"/>
      <c r="H179" s="353"/>
      <c r="I179" s="353"/>
      <c r="J179" s="353"/>
      <c r="K179" s="353"/>
      <c r="L179" s="353"/>
    </row>
    <row r="180" spans="3:15" ht="13.8" hidden="1" x14ac:dyDescent="0.25">
      <c r="C180" s="353"/>
      <c r="D180" s="79"/>
      <c r="E180" s="353"/>
      <c r="F180" s="353"/>
      <c r="H180" s="353"/>
      <c r="I180" s="353"/>
      <c r="J180" s="353"/>
      <c r="K180" s="353"/>
      <c r="L180" s="353"/>
    </row>
    <row r="181" spans="3:15" ht="13.8" hidden="1" x14ac:dyDescent="0.25">
      <c r="C181" s="353"/>
      <c r="D181" s="79"/>
      <c r="E181" s="353"/>
      <c r="F181" s="353"/>
      <c r="H181" s="353"/>
      <c r="I181" s="353"/>
      <c r="J181" s="353"/>
      <c r="K181" s="353"/>
      <c r="L181" s="353"/>
    </row>
    <row r="182" spans="3:15" ht="13.8" hidden="1" x14ac:dyDescent="0.25">
      <c r="C182" s="353"/>
      <c r="D182" s="79"/>
      <c r="E182" s="353"/>
      <c r="F182" s="353"/>
      <c r="H182" s="353"/>
      <c r="I182" s="353"/>
      <c r="J182" s="353"/>
      <c r="K182" s="353"/>
      <c r="L182" s="353"/>
    </row>
    <row r="183" spans="3:15" ht="13.8" hidden="1" x14ac:dyDescent="0.25">
      <c r="C183" s="353"/>
      <c r="D183" s="79"/>
      <c r="E183" s="353"/>
      <c r="F183" s="353"/>
      <c r="H183" s="353"/>
      <c r="I183" s="353"/>
      <c r="J183" s="353"/>
      <c r="K183" s="353"/>
      <c r="L183" s="353"/>
    </row>
    <row r="184" spans="3:15" ht="13.8" hidden="1" x14ac:dyDescent="0.25">
      <c r="C184" s="353"/>
      <c r="D184" s="79"/>
      <c r="E184" s="353"/>
      <c r="F184" s="353"/>
      <c r="H184" s="353"/>
      <c r="I184" s="353"/>
      <c r="J184" s="353"/>
      <c r="K184" s="353"/>
      <c r="L184" s="353"/>
    </row>
    <row r="185" spans="3:15" ht="13.8" hidden="1" x14ac:dyDescent="0.25">
      <c r="C185" s="353"/>
      <c r="D185" s="79"/>
      <c r="E185" s="353"/>
      <c r="F185" s="353"/>
      <c r="H185" s="353"/>
      <c r="I185" s="353"/>
      <c r="J185" s="353"/>
      <c r="K185" s="353"/>
      <c r="L185" s="353"/>
    </row>
    <row r="186" spans="3:15" ht="13.8" hidden="1" x14ac:dyDescent="0.25">
      <c r="C186" s="353"/>
      <c r="D186" s="79"/>
      <c r="E186" s="353"/>
      <c r="F186" s="353"/>
      <c r="H186" s="353"/>
      <c r="I186" s="353"/>
      <c r="J186" s="353"/>
      <c r="K186" s="353"/>
      <c r="L186" s="353"/>
    </row>
    <row r="187" spans="3:15" ht="13.8" hidden="1" x14ac:dyDescent="0.25">
      <c r="C187" s="353"/>
      <c r="D187" s="79"/>
      <c r="E187" s="353"/>
      <c r="F187" s="353"/>
      <c r="H187" s="353"/>
      <c r="I187" s="353"/>
      <c r="J187" s="353"/>
      <c r="K187" s="353"/>
      <c r="L187" s="353"/>
    </row>
    <row r="188" spans="3:15" ht="13.8" hidden="1" x14ac:dyDescent="0.25">
      <c r="C188" s="353"/>
      <c r="D188" s="79"/>
      <c r="E188" s="353"/>
      <c r="F188" s="353"/>
      <c r="H188" s="353"/>
      <c r="I188" s="353"/>
      <c r="J188" s="353"/>
      <c r="K188" s="353"/>
      <c r="L188" s="353"/>
      <c r="O188" s="13">
        <v>104</v>
      </c>
    </row>
    <row r="189" spans="3:15" ht="13.8" hidden="1" x14ac:dyDescent="0.25">
      <c r="C189" s="353"/>
      <c r="D189" s="79"/>
      <c r="E189" s="353"/>
      <c r="F189" s="353"/>
      <c r="H189" s="353"/>
      <c r="I189" s="353"/>
      <c r="J189" s="353"/>
      <c r="K189" s="353"/>
      <c r="L189" s="353"/>
    </row>
    <row r="190" spans="3:15" ht="13.8" hidden="1" x14ac:dyDescent="0.25">
      <c r="C190" s="353"/>
      <c r="D190" s="79"/>
      <c r="E190" s="353"/>
      <c r="F190" s="353"/>
      <c r="H190" s="353"/>
      <c r="I190" s="353"/>
      <c r="J190" s="353"/>
      <c r="K190" s="353"/>
      <c r="L190" s="353"/>
    </row>
    <row r="191" spans="3:15" ht="13.8" hidden="1" x14ac:dyDescent="0.25">
      <c r="C191" s="353"/>
      <c r="D191" s="79"/>
      <c r="E191" s="353"/>
      <c r="F191" s="353"/>
      <c r="H191" s="353"/>
      <c r="I191" s="353"/>
      <c r="J191" s="353"/>
      <c r="K191" s="353"/>
      <c r="L191" s="353"/>
    </row>
    <row r="192" spans="3:15"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O8tphRPOThGex20fsYR8weXnFcAvEX5D/iefvghaFcB0x4gDAyQPwH8qrTowchKbJJ4bPQF67qm0L6ERWinC9w==" saltValue="2AVu2tDoaWP/hSE/F4zeUg=="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45" priority="25" operator="lessThan">
      <formula>0</formula>
    </cfRule>
  </conditionalFormatting>
  <conditionalFormatting sqref="M48:N49">
    <cfRule type="cellIs" dxfId="44" priority="24" operator="lessThan">
      <formula>0</formula>
    </cfRule>
  </conditionalFormatting>
  <conditionalFormatting sqref="Q5:Q16 V5:V16">
    <cfRule type="cellIs" dxfId="43" priority="23" operator="lessThan">
      <formula>0</formula>
    </cfRule>
  </conditionalFormatting>
  <conditionalFormatting sqref="F42:F44">
    <cfRule type="cellIs" dxfId="42" priority="20" operator="lessThan">
      <formula>0</formula>
    </cfRule>
    <cfRule type="cellIs" dxfId="41" priority="21" operator="lessThan">
      <formula>0</formula>
    </cfRule>
    <cfRule type="cellIs" dxfId="40" priority="22" operator="lessThan">
      <formula>0</formula>
    </cfRule>
  </conditionalFormatting>
  <conditionalFormatting sqref="F49:G49">
    <cfRule type="cellIs" dxfId="39" priority="18" operator="lessThan">
      <formula>0</formula>
    </cfRule>
  </conditionalFormatting>
  <conditionalFormatting sqref="F48:G48">
    <cfRule type="cellIs" dxfId="38" priority="16" operator="lessThan">
      <formula>0</formula>
    </cfRule>
  </conditionalFormatting>
  <conditionalFormatting sqref="O171">
    <cfRule type="cellIs" dxfId="37" priority="15" operator="lessThan">
      <formula>0</formula>
    </cfRule>
  </conditionalFormatting>
  <conditionalFormatting sqref="O166:P167 O170:P170 J167:K167 C163:D163">
    <cfRule type="cellIs" dxfId="36" priority="14" operator="lessThan">
      <formula>0</formula>
    </cfRule>
  </conditionalFormatting>
  <conditionalFormatting sqref="F171:G171 O164:P164">
    <cfRule type="cellIs" dxfId="35" priority="13" operator="lessThan">
      <formula>0</formula>
    </cfRule>
  </conditionalFormatting>
  <conditionalFormatting sqref="W48:W49">
    <cfRule type="cellIs" dxfId="34" priority="12" operator="lessThan">
      <formula>1</formula>
    </cfRule>
  </conditionalFormatting>
  <conditionalFormatting sqref="W49">
    <cfRule type="cellIs" dxfId="33" priority="5" operator="lessThan">
      <formula>1</formula>
    </cfRule>
    <cfRule type="cellIs" dxfId="32" priority="6" operator="lessThan">
      <formula>1</formula>
    </cfRule>
    <cfRule type="cellIs" dxfId="31" priority="7" operator="lessThan">
      <formula>1</formula>
    </cfRule>
    <cfRule type="cellIs" dxfId="30" priority="8" operator="lessThan">
      <formula>1</formula>
    </cfRule>
    <cfRule type="cellIs" dxfId="29" priority="9" operator="lessThan">
      <formula>1</formula>
    </cfRule>
    <cfRule type="cellIs" dxfId="28" priority="10" operator="lessThan">
      <formula>1</formula>
    </cfRule>
    <cfRule type="cellIs" dxfId="27" priority="11" operator="lessThan">
      <formula>1</formula>
    </cfRule>
  </conditionalFormatting>
  <conditionalFormatting sqref="O166:P166 O170:P170">
    <cfRule type="cellIs" dxfId="26" priority="4" operator="lessThan">
      <formula>0</formula>
    </cfRule>
  </conditionalFormatting>
  <conditionalFormatting sqref="W48">
    <cfRule type="cellIs" dxfId="25" priority="3" operator="lessThan">
      <formula>1</formula>
    </cfRule>
  </conditionalFormatting>
  <conditionalFormatting sqref="C163:D163">
    <cfRule type="cellIs" dxfId="24" priority="2" operator="lessThan">
      <formula>0</formula>
    </cfRule>
  </conditionalFormatting>
  <conditionalFormatting sqref="F47:G47 U47:V47">
    <cfRule type="cellIs" dxfId="23"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שבט  תשפ""ג, חודש  פברואר [2]  2023"</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4817"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4817"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D6C669AA-E4DE-4657-94B1-F70FD551F41B}">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AH853"/>
  <sheetViews>
    <sheetView rightToLeft="1" topLeftCell="B1" zoomScale="114" zoomScaleNormal="100" workbookViewId="0">
      <pane ySplit="2" topLeftCell="A149" activePane="bottomLeft" state="frozen"/>
      <selection activeCell="F48" sqref="F48:G48"/>
      <selection pane="bottomLeft" activeCell="F171" sqref="F171:G171"/>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159</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50</v>
      </c>
      <c r="O2" s="797"/>
      <c r="P2" s="797"/>
      <c r="Q2" s="798" t="s">
        <v>30</v>
      </c>
      <c r="R2" s="798"/>
      <c r="S2" s="799">
        <f>SUM(U49)</f>
        <v>150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T('שבט - פברואר.2'!B5)</f>
        <v/>
      </c>
      <c r="C5" s="18">
        <f>'שבט - פברואר.2'!C5</f>
        <v>0</v>
      </c>
      <c r="D5" s="15"/>
      <c r="E5" s="19" t="str">
        <f>T('שבט - פברואר.2'!E5)</f>
        <v/>
      </c>
      <c r="F5" s="20">
        <f>'שבט - פברואר.2'!F5</f>
        <v>0</v>
      </c>
      <c r="G5" s="16"/>
      <c r="H5" s="433" t="str">
        <f>T('שבט - פברואר.2'!H5)</f>
        <v/>
      </c>
      <c r="I5" s="22" t="str">
        <f>T('שבט - פברואר.2'!I5)</f>
        <v/>
      </c>
      <c r="J5" s="290">
        <f>'שבט - פברואר.2'!J5</f>
        <v>0</v>
      </c>
      <c r="K5" s="434">
        <f>SUM('שבט - פברואר.2'!K5)</f>
        <v>0</v>
      </c>
      <c r="L5" s="24" t="str">
        <f>T('שבט - פברואר.2'!L5)</f>
        <v/>
      </c>
      <c r="M5" s="25" t="str">
        <f>T('שבט - פברואר.2'!M5)</f>
        <v/>
      </c>
      <c r="N5" s="26" t="str">
        <f>T('שבט - פברואר.2'!N5)</f>
        <v/>
      </c>
      <c r="O5" s="291">
        <f>'שבט - פברואר.2'!O5</f>
        <v>0</v>
      </c>
      <c r="P5" s="27">
        <f>IF(Q5&gt;0,'שבט - פברואר.2'!P5,0)</f>
        <v>0</v>
      </c>
      <c r="Q5" s="28">
        <f>'שבט - פברואר.2'!Q5-1</f>
        <v>-10</v>
      </c>
      <c r="R5" s="25" t="str">
        <f>T('שבט - פברואר.2'!R5)</f>
        <v/>
      </c>
      <c r="S5" s="29" t="str">
        <f>T('שבט - פברואר.2'!S5)</f>
        <v/>
      </c>
      <c r="T5" s="291">
        <f>'שבט - פברואר.2'!T5</f>
        <v>0</v>
      </c>
      <c r="U5" s="30">
        <f>IF(V5&gt;0,'שבט - פברואר.2'!U5,0)</f>
        <v>0</v>
      </c>
      <c r="V5" s="31">
        <f>'שבט - פברואר.2'!V5-1</f>
        <v>-10</v>
      </c>
      <c r="W5" s="32">
        <f>'שבט - פברואר.2'!W5</f>
        <v>0</v>
      </c>
      <c r="X5" s="163"/>
      <c r="Y5" s="713"/>
      <c r="Z5" s="714"/>
      <c r="AA5" s="714"/>
      <c r="AB5" s="714"/>
      <c r="AC5" s="714"/>
      <c r="AD5" s="714"/>
      <c r="AE5" s="714"/>
      <c r="AF5" s="714"/>
      <c r="AG5" s="715"/>
    </row>
    <row r="6" spans="1:33" ht="15.6" x14ac:dyDescent="0.3">
      <c r="A6" s="125"/>
      <c r="B6" s="17" t="str">
        <f>T('שבט - פברואר.2'!B6)</f>
        <v/>
      </c>
      <c r="C6" s="18">
        <f>'שבט - פברואר.2'!C6</f>
        <v>0</v>
      </c>
      <c r="D6" s="15"/>
      <c r="E6" s="19" t="str">
        <f>T('שבט - פברואר.2'!E6)</f>
        <v/>
      </c>
      <c r="F6" s="20">
        <f>'שבט - פברואר.2'!F6</f>
        <v>0</v>
      </c>
      <c r="G6" s="16"/>
      <c r="H6" s="433" t="str">
        <f>T('שבט - פברואר.2'!H6)</f>
        <v/>
      </c>
      <c r="I6" s="22" t="str">
        <f>T('שבט - פברואר.2'!I6)</f>
        <v/>
      </c>
      <c r="J6" s="292">
        <f>'שבט - פברואר.2'!J6</f>
        <v>0</v>
      </c>
      <c r="K6" s="434">
        <f>SUM('שבט - פברואר.2'!K6)</f>
        <v>0</v>
      </c>
      <c r="L6" s="24" t="str">
        <f>T('שבט - פברואר.2'!L6)</f>
        <v/>
      </c>
      <c r="M6" s="34" t="str">
        <f>T('שבט - פברואר.2'!M6)</f>
        <v/>
      </c>
      <c r="N6" s="26" t="str">
        <f>T('שבט - פברואר.2'!N6)</f>
        <v/>
      </c>
      <c r="O6" s="291">
        <f>'שבט - פברואר.2'!O6</f>
        <v>0</v>
      </c>
      <c r="P6" s="27">
        <f>IF(Q6&gt;0,'שבט - פברואר.2'!P6,0)</f>
        <v>0</v>
      </c>
      <c r="Q6" s="28">
        <f>'שבט - פברואר.2'!Q6-1</f>
        <v>-10</v>
      </c>
      <c r="R6" s="25" t="str">
        <f>T('שבט - פברואר.2'!R6)</f>
        <v/>
      </c>
      <c r="S6" s="29" t="str">
        <f>T('שבט - פברואר.2'!S6)</f>
        <v/>
      </c>
      <c r="T6" s="291">
        <f>'שבט - פברואר.2'!T6</f>
        <v>0</v>
      </c>
      <c r="U6" s="30">
        <f>IF(V6&gt;0,'שבט - פברואר.2'!U6,0)</f>
        <v>0</v>
      </c>
      <c r="V6" s="31">
        <f>'שבט - פברואר.2'!V6-1</f>
        <v>-10</v>
      </c>
      <c r="W6" s="32">
        <f>'שבט - פברואר.2'!W6</f>
        <v>0</v>
      </c>
      <c r="X6" s="163"/>
      <c r="Y6" s="713"/>
      <c r="Z6" s="714"/>
      <c r="AA6" s="714"/>
      <c r="AB6" s="714"/>
      <c r="AC6" s="714"/>
      <c r="AD6" s="714"/>
      <c r="AE6" s="714"/>
      <c r="AF6" s="714"/>
      <c r="AG6" s="715"/>
    </row>
    <row r="7" spans="1:33" ht="15.6" x14ac:dyDescent="0.3">
      <c r="A7" s="125"/>
      <c r="B7" s="17" t="str">
        <f>T('שבט - פברואר.2'!B7)</f>
        <v/>
      </c>
      <c r="C7" s="18">
        <f>'שבט - פברואר.2'!C7</f>
        <v>0</v>
      </c>
      <c r="D7" s="15"/>
      <c r="E7" s="279" t="str">
        <f>T('שבט - פברואר.2'!E7)</f>
        <v/>
      </c>
      <c r="F7" s="20">
        <f>'שבט - פברואר.2'!F7</f>
        <v>0</v>
      </c>
      <c r="G7" s="16"/>
      <c r="H7" s="433" t="str">
        <f>T('שבט - פברואר.2'!H7)</f>
        <v/>
      </c>
      <c r="I7" s="22" t="str">
        <f>T('שבט - פברואר.2'!I7)</f>
        <v/>
      </c>
      <c r="J7" s="293">
        <f>'שבט - פברואר.2'!J7</f>
        <v>0</v>
      </c>
      <c r="K7" s="434">
        <f>SUM('שבט - פברואר.2'!K7)</f>
        <v>0</v>
      </c>
      <c r="L7" s="24" t="str">
        <f>T('שבט - פברואר.2'!L7)</f>
        <v/>
      </c>
      <c r="M7" s="35" t="str">
        <f>T('שבט - פברואר.2'!M7)</f>
        <v/>
      </c>
      <c r="N7" s="26" t="str">
        <f>T('שבט - פברואר.2'!N7)</f>
        <v/>
      </c>
      <c r="O7" s="291">
        <f>'שבט - פברואר.2'!O7</f>
        <v>0</v>
      </c>
      <c r="P7" s="27">
        <f>IF(Q7&gt;0,'שבט - פברואר.2'!P7,0)</f>
        <v>0</v>
      </c>
      <c r="Q7" s="28">
        <f>'שבט - פברואר.2'!Q7-1</f>
        <v>-10</v>
      </c>
      <c r="R7" s="25" t="str">
        <f>T('שבט - פברואר.2'!R7)</f>
        <v/>
      </c>
      <c r="S7" s="29" t="str">
        <f>T('שבט - פברואר.2'!S7)</f>
        <v/>
      </c>
      <c r="T7" s="291">
        <f>'שבט - פברואר.2'!T7</f>
        <v>0</v>
      </c>
      <c r="U7" s="30">
        <f>IF(V7&gt;0,'שבט - פברואר.2'!U7,0)</f>
        <v>0</v>
      </c>
      <c r="V7" s="31">
        <f>'שבט - פברואר.2'!V7-1</f>
        <v>-10</v>
      </c>
      <c r="W7" s="32">
        <f>'שבט - פברואר.2'!W7</f>
        <v>0</v>
      </c>
      <c r="X7" s="163"/>
      <c r="Y7" s="713"/>
      <c r="Z7" s="714"/>
      <c r="AA7" s="714"/>
      <c r="AB7" s="714"/>
      <c r="AC7" s="714"/>
      <c r="AD7" s="714"/>
      <c r="AE7" s="714"/>
      <c r="AF7" s="714"/>
      <c r="AG7" s="715"/>
    </row>
    <row r="8" spans="1:33" ht="15.6" x14ac:dyDescent="0.3">
      <c r="A8" s="125"/>
      <c r="B8" s="17" t="str">
        <f>T('שבט - פברואר.2'!B8)</f>
        <v/>
      </c>
      <c r="C8" s="18">
        <f>'שבט - פברואר.2'!C8</f>
        <v>0</v>
      </c>
      <c r="D8" s="15"/>
      <c r="E8" s="19" t="str">
        <f>T('שבט - פברואר.2'!E8)</f>
        <v/>
      </c>
      <c r="F8" s="20">
        <f>'שבט - פברואר.2'!F8</f>
        <v>0</v>
      </c>
      <c r="G8" s="16"/>
      <c r="H8" s="433" t="str">
        <f>T('שבט - פברואר.2'!H8)</f>
        <v/>
      </c>
      <c r="I8" s="22" t="str">
        <f>T('שבט - פברואר.2'!I8)</f>
        <v/>
      </c>
      <c r="J8" s="293">
        <f>'שבט - פברואר.2'!J8</f>
        <v>0</v>
      </c>
      <c r="K8" s="434">
        <f>SUM('שבט - פברואר.2'!K8)</f>
        <v>0</v>
      </c>
      <c r="L8" s="24" t="str">
        <f>T('שבט - פברואר.2'!L8)</f>
        <v/>
      </c>
      <c r="M8" s="25" t="str">
        <f>T('שבט - פברואר.2'!M8)</f>
        <v/>
      </c>
      <c r="N8" s="36" t="str">
        <f>T('שבט - פברואר.2'!N8)</f>
        <v/>
      </c>
      <c r="O8" s="291">
        <f>'שבט - פברואר.2'!O8</f>
        <v>0</v>
      </c>
      <c r="P8" s="27">
        <f>IF(Q8&gt;0,'שבט - פברואר.2'!P8,0)</f>
        <v>0</v>
      </c>
      <c r="Q8" s="28">
        <f>'שבט - פברואר.2'!Q8-1</f>
        <v>-10</v>
      </c>
      <c r="R8" s="25" t="str">
        <f>T('שבט - פברואר.2'!R8)</f>
        <v/>
      </c>
      <c r="S8" s="29" t="str">
        <f>T('שבט - פברואר.2'!S8)</f>
        <v/>
      </c>
      <c r="T8" s="291">
        <f>'שבט - פברואר.2'!T8</f>
        <v>0</v>
      </c>
      <c r="U8" s="30">
        <f>IF(V8&gt;0,'שבט - פברואר.2'!U8,0)</f>
        <v>0</v>
      </c>
      <c r="V8" s="31">
        <f>'שבט - פברואר.2'!V8-1</f>
        <v>-10</v>
      </c>
      <c r="W8" s="32">
        <f>'שבט - פברואר.2'!W8</f>
        <v>0</v>
      </c>
      <c r="X8" s="163"/>
      <c r="Y8" s="713"/>
      <c r="Z8" s="714"/>
      <c r="AA8" s="714"/>
      <c r="AB8" s="714"/>
      <c r="AC8" s="714"/>
      <c r="AD8" s="714"/>
      <c r="AE8" s="714"/>
      <c r="AF8" s="714"/>
      <c r="AG8" s="715"/>
    </row>
    <row r="9" spans="1:33" ht="15.6" x14ac:dyDescent="0.3">
      <c r="A9" s="125"/>
      <c r="B9" s="17" t="str">
        <f>T('שבט - פברואר.2'!B9)</f>
        <v/>
      </c>
      <c r="C9" s="18">
        <f>'שבט - פברואר.2'!C9</f>
        <v>0</v>
      </c>
      <c r="D9" s="15"/>
      <c r="E9" s="19" t="str">
        <f>T('שבט - פברואר.2'!E9)</f>
        <v/>
      </c>
      <c r="F9" s="20">
        <f>'שבט - פברואר.2'!F9</f>
        <v>0</v>
      </c>
      <c r="G9" s="16"/>
      <c r="H9" s="433" t="str">
        <f>T('שבט - פברואר.2'!H9)</f>
        <v/>
      </c>
      <c r="I9" s="22" t="str">
        <f>T('שבט - פברואר.2'!I9)</f>
        <v/>
      </c>
      <c r="J9" s="293">
        <f>'שבט - פברואר.2'!J9</f>
        <v>0</v>
      </c>
      <c r="K9" s="434">
        <f>SUM('שבט - פברואר.2'!K9)</f>
        <v>0</v>
      </c>
      <c r="L9" s="24" t="str">
        <f>T('שבט - פברואר.2'!L9)</f>
        <v/>
      </c>
      <c r="M9" s="35" t="str">
        <f>T('שבט - פברואר.2'!M9)</f>
        <v/>
      </c>
      <c r="N9" s="36" t="str">
        <f>T('שבט - פברואר.2'!N9)</f>
        <v/>
      </c>
      <c r="O9" s="291">
        <f>'שבט - פברואר.2'!O9</f>
        <v>0</v>
      </c>
      <c r="P9" s="27">
        <f>IF(Q9&gt;0,'שבט - פברואר.2'!P9,0)</f>
        <v>0</v>
      </c>
      <c r="Q9" s="28">
        <f>'שבט - פברואר.2'!Q9-1</f>
        <v>-10</v>
      </c>
      <c r="R9" s="25" t="str">
        <f>T('שבט - פברואר.2'!R9)</f>
        <v/>
      </c>
      <c r="S9" s="29" t="str">
        <f>T('שבט - פברואר.2'!S9)</f>
        <v/>
      </c>
      <c r="T9" s="291">
        <f>'שבט - פברואר.2'!T9</f>
        <v>0</v>
      </c>
      <c r="U9" s="30">
        <f>IF(V9&gt;0,'שבט - פברואר.2'!U9,0)</f>
        <v>0</v>
      </c>
      <c r="V9" s="31">
        <f>'שבט - פברואר.2'!V9-1</f>
        <v>-10</v>
      </c>
      <c r="W9" s="32">
        <f>'שבט - פברואר.2'!W9</f>
        <v>0</v>
      </c>
      <c r="X9" s="163"/>
      <c r="Y9" s="713"/>
      <c r="Z9" s="714"/>
      <c r="AA9" s="714"/>
      <c r="AB9" s="714"/>
      <c r="AC9" s="714"/>
      <c r="AD9" s="714"/>
      <c r="AE9" s="714"/>
      <c r="AF9" s="714"/>
      <c r="AG9" s="715"/>
    </row>
    <row r="10" spans="1:33" ht="15.6" x14ac:dyDescent="0.3">
      <c r="A10" s="125"/>
      <c r="B10" s="17" t="str">
        <f>T('שבט - פברואר.2'!B10)</f>
        <v/>
      </c>
      <c r="C10" s="18">
        <f>'שבט - פברואר.2'!C10</f>
        <v>0</v>
      </c>
      <c r="D10" s="15"/>
      <c r="E10" s="19" t="str">
        <f>T('שבט - פברואר.2'!E10)</f>
        <v/>
      </c>
      <c r="F10" s="20">
        <f>'שבט - פברואר.2'!F10</f>
        <v>0</v>
      </c>
      <c r="G10" s="16"/>
      <c r="H10" s="433" t="str">
        <f>T('שבט - פברואר.2'!H10)</f>
        <v/>
      </c>
      <c r="I10" s="22" t="str">
        <f>T('שבט - פברואר.2'!I10)</f>
        <v/>
      </c>
      <c r="J10" s="293">
        <f>'שבט - פברואר.2'!J10</f>
        <v>0</v>
      </c>
      <c r="K10" s="434">
        <f>SUM('שבט - פברואר.2'!K10)</f>
        <v>0</v>
      </c>
      <c r="L10" s="24" t="str">
        <f>T('שבט - פברואר.2'!L10)</f>
        <v/>
      </c>
      <c r="M10" s="25" t="str">
        <f>T('שבט - פברואר.2'!M10)</f>
        <v/>
      </c>
      <c r="N10" s="36" t="str">
        <f>T('שבט - פברואר.2'!N10)</f>
        <v/>
      </c>
      <c r="O10" s="291">
        <f>'שבט - פברואר.2'!O10</f>
        <v>0</v>
      </c>
      <c r="P10" s="27">
        <f>IF(Q10&gt;0,'שבט - פברואר.2'!P10,0)</f>
        <v>0</v>
      </c>
      <c r="Q10" s="28">
        <f>'שבט - פברואר.2'!Q10-1</f>
        <v>-10</v>
      </c>
      <c r="R10" s="25" t="str">
        <f>T('שבט - פברואר.2'!R10)</f>
        <v/>
      </c>
      <c r="S10" s="29" t="str">
        <f>T('שבט - פברואר.2'!S10)</f>
        <v/>
      </c>
      <c r="T10" s="291">
        <f>'שבט - פברואר.2'!T10</f>
        <v>0</v>
      </c>
      <c r="U10" s="30">
        <f>IF(V10&gt;0,'שבט - פברואר.2'!U10,0)</f>
        <v>0</v>
      </c>
      <c r="V10" s="31">
        <f>'שבט - פברואר.2'!V10-1</f>
        <v>-10</v>
      </c>
      <c r="W10" s="32">
        <f>'שבט - פברואר.2'!W10</f>
        <v>0</v>
      </c>
      <c r="X10" s="163"/>
      <c r="Y10" s="713"/>
      <c r="Z10" s="714"/>
      <c r="AA10" s="714"/>
      <c r="AB10" s="714"/>
      <c r="AC10" s="714"/>
      <c r="AD10" s="714"/>
      <c r="AE10" s="714"/>
      <c r="AF10" s="714"/>
      <c r="AG10" s="715"/>
    </row>
    <row r="11" spans="1:33" ht="15.6" x14ac:dyDescent="0.3">
      <c r="A11" s="125"/>
      <c r="B11" s="17" t="str">
        <f>T('שבט - פברואר.2'!B11)</f>
        <v/>
      </c>
      <c r="C11" s="18">
        <f>'שבט - פברואר.2'!C11</f>
        <v>0</v>
      </c>
      <c r="D11" s="15"/>
      <c r="E11" s="19" t="str">
        <f>T('שבט - פברואר.2'!E11)</f>
        <v/>
      </c>
      <c r="F11" s="20">
        <f>'שבט - פברואר.2'!F11</f>
        <v>0</v>
      </c>
      <c r="G11" s="16"/>
      <c r="H11" s="433" t="str">
        <f>T('שבט - פברואר.2'!H11)</f>
        <v/>
      </c>
      <c r="I11" s="22" t="str">
        <f>T('שבט - פברואר.2'!I11)</f>
        <v/>
      </c>
      <c r="J11" s="293">
        <f>'שבט - פברואר.2'!J11</f>
        <v>0</v>
      </c>
      <c r="K11" s="434">
        <f>SUM('שבט - פברואר.2'!K11)</f>
        <v>0</v>
      </c>
      <c r="L11" s="24" t="str">
        <f>T('שבט - פברואר.2'!L11)</f>
        <v/>
      </c>
      <c r="M11" s="25" t="str">
        <f>T('שבט - פברואר.2'!M11)</f>
        <v/>
      </c>
      <c r="N11" s="36" t="str">
        <f>T('שבט - פברואר.2'!N11)</f>
        <v/>
      </c>
      <c r="O11" s="291">
        <f>'שבט - פברואר.2'!O11</f>
        <v>0</v>
      </c>
      <c r="P11" s="27">
        <f>IF(Q11&gt;0,'שבט - פברואר.2'!P11,0)</f>
        <v>0</v>
      </c>
      <c r="Q11" s="28">
        <f>'שבט - פברואר.2'!Q11-1</f>
        <v>-10</v>
      </c>
      <c r="R11" s="25" t="str">
        <f>T('שבט - פברואר.2'!R11)</f>
        <v/>
      </c>
      <c r="S11" s="29" t="str">
        <f>T('שבט - פברואר.2'!S11)</f>
        <v/>
      </c>
      <c r="T11" s="291">
        <f>'שבט - פברואר.2'!T11</f>
        <v>0</v>
      </c>
      <c r="U11" s="30">
        <f>IF(V11&gt;0,'שבט - פברואר.2'!U11,0)</f>
        <v>0</v>
      </c>
      <c r="V11" s="31">
        <f>'שבט - פברואר.2'!V11-1</f>
        <v>-10</v>
      </c>
      <c r="W11" s="32">
        <f>'שבט - פברואר.2'!W11</f>
        <v>0</v>
      </c>
      <c r="X11" s="163"/>
      <c r="Y11" s="713"/>
      <c r="Z11" s="714"/>
      <c r="AA11" s="714"/>
      <c r="AB11" s="714"/>
      <c r="AC11" s="714"/>
      <c r="AD11" s="714"/>
      <c r="AE11" s="714"/>
      <c r="AF11" s="714"/>
      <c r="AG11" s="715"/>
    </row>
    <row r="12" spans="1:33" ht="15.6" x14ac:dyDescent="0.3">
      <c r="A12" s="125"/>
      <c r="B12" s="17" t="str">
        <f>T('שבט - פברואר.2'!B12)</f>
        <v/>
      </c>
      <c r="C12" s="18">
        <f>'שבט - פברואר.2'!C12</f>
        <v>0</v>
      </c>
      <c r="D12" s="15"/>
      <c r="E12" s="19" t="str">
        <f>T('שבט - פברואר.2'!E12)</f>
        <v/>
      </c>
      <c r="F12" s="20">
        <f>'שבט - פברואר.2'!F12</f>
        <v>0</v>
      </c>
      <c r="G12" s="16"/>
      <c r="H12" s="433" t="str">
        <f>T('שבט - פברואר.2'!H12)</f>
        <v/>
      </c>
      <c r="I12" s="22" t="str">
        <f>T('שבט - פברואר.2'!I12)</f>
        <v/>
      </c>
      <c r="J12" s="293">
        <f>'שבט - פברואר.2'!J12</f>
        <v>0</v>
      </c>
      <c r="K12" s="434">
        <f>SUM('שבט - פברואר.2'!K12)</f>
        <v>0</v>
      </c>
      <c r="L12" s="24" t="str">
        <f>T('שבט - פברואר.2'!L12)</f>
        <v/>
      </c>
      <c r="M12" s="25" t="str">
        <f>T('שבט - פברואר.2'!M12)</f>
        <v/>
      </c>
      <c r="N12" s="36" t="str">
        <f>T('שבט - פברואר.2'!N12)</f>
        <v/>
      </c>
      <c r="O12" s="291">
        <f>'שבט - פברואר.2'!O12</f>
        <v>0</v>
      </c>
      <c r="P12" s="27">
        <f>IF(Q12&gt;0,'שבט - פברואר.2'!P12,0)</f>
        <v>0</v>
      </c>
      <c r="Q12" s="28">
        <f>'שבט - פברואר.2'!Q12-1</f>
        <v>-10</v>
      </c>
      <c r="R12" s="25" t="str">
        <f>T('שבט - פברואר.2'!R12)</f>
        <v/>
      </c>
      <c r="S12" s="29" t="str">
        <f>T('שבט - פברואר.2'!S12)</f>
        <v/>
      </c>
      <c r="T12" s="291">
        <f>'שבט - פברואר.2'!T12</f>
        <v>0</v>
      </c>
      <c r="U12" s="30">
        <f>IF(V12&gt;0,'שבט - פברואר.2'!U12,0)</f>
        <v>0</v>
      </c>
      <c r="V12" s="31">
        <f>'שבט - פברואר.2'!V12-1</f>
        <v>-10</v>
      </c>
      <c r="W12" s="32">
        <f>'שבט - פברואר.2'!W12</f>
        <v>0</v>
      </c>
      <c r="X12" s="163"/>
      <c r="Y12" s="713"/>
      <c r="Z12" s="714"/>
      <c r="AA12" s="714"/>
      <c r="AB12" s="714"/>
      <c r="AC12" s="714"/>
      <c r="AD12" s="714"/>
      <c r="AE12" s="714"/>
      <c r="AF12" s="714"/>
      <c r="AG12" s="715"/>
    </row>
    <row r="13" spans="1:33" ht="15.6" x14ac:dyDescent="0.3">
      <c r="A13" s="125"/>
      <c r="B13" s="17" t="str">
        <f>T('שבט - פברואר.2'!B13)</f>
        <v/>
      </c>
      <c r="C13" s="18">
        <f>'שבט - פברואר.2'!C13</f>
        <v>0</v>
      </c>
      <c r="D13" s="15"/>
      <c r="E13" s="19" t="str">
        <f>T('שבט - פברואר.2'!E13)</f>
        <v/>
      </c>
      <c r="F13" s="20">
        <f>'שבט - פברואר.2'!F13</f>
        <v>0</v>
      </c>
      <c r="G13" s="16"/>
      <c r="H13" s="433" t="str">
        <f>T('שבט - פברואר.2'!H13)</f>
        <v/>
      </c>
      <c r="I13" s="22" t="str">
        <f>T('שבט - פברואר.2'!I13)</f>
        <v/>
      </c>
      <c r="J13" s="293">
        <f>'שבט - פברואר.2'!J13</f>
        <v>0</v>
      </c>
      <c r="K13" s="434">
        <f>SUM('שבט - פברואר.2'!K13)</f>
        <v>0</v>
      </c>
      <c r="L13" s="24" t="str">
        <f>T('שבט - פברואר.2'!L13)</f>
        <v/>
      </c>
      <c r="M13" s="25" t="str">
        <f>T('שבט - פברואר.2'!M13)</f>
        <v/>
      </c>
      <c r="N13" s="36" t="str">
        <f>T('שבט - פברואר.2'!N13)</f>
        <v/>
      </c>
      <c r="O13" s="291">
        <f>'שבט - פברואר.2'!O13</f>
        <v>0</v>
      </c>
      <c r="P13" s="27">
        <f>IF(Q13&gt;0,'שבט - פברואר.2'!P13,0)</f>
        <v>0</v>
      </c>
      <c r="Q13" s="28">
        <f>'שבט - פברואר.2'!Q13-1</f>
        <v>-10</v>
      </c>
      <c r="R13" s="25" t="str">
        <f>T('שבט - פברואר.2'!R13)</f>
        <v/>
      </c>
      <c r="S13" s="29" t="str">
        <f>T('שבט - פברואר.2'!S13)</f>
        <v/>
      </c>
      <c r="T13" s="291">
        <f>'שבט - פברואר.2'!T13</f>
        <v>0</v>
      </c>
      <c r="U13" s="30">
        <f>IF(V13&gt;0,'שבט - פברואר.2'!U13,0)</f>
        <v>0</v>
      </c>
      <c r="V13" s="31">
        <f>'שבט - פברואר.2'!V13-1</f>
        <v>-10</v>
      </c>
      <c r="W13" s="32">
        <f>'שבט - פברואר.2'!W13</f>
        <v>0</v>
      </c>
      <c r="X13" s="163"/>
      <c r="Y13" s="713"/>
      <c r="Z13" s="714"/>
      <c r="AA13" s="714"/>
      <c r="AB13" s="714"/>
      <c r="AC13" s="714"/>
      <c r="AD13" s="714"/>
      <c r="AE13" s="714"/>
      <c r="AF13" s="714"/>
      <c r="AG13" s="715"/>
    </row>
    <row r="14" spans="1:33" ht="15.6" x14ac:dyDescent="0.3">
      <c r="A14" s="125"/>
      <c r="B14" s="17" t="str">
        <f>T('שבט - פברואר.2'!B14)</f>
        <v/>
      </c>
      <c r="C14" s="18">
        <f>'שבט - פברואר.2'!C14</f>
        <v>0</v>
      </c>
      <c r="D14" s="15"/>
      <c r="E14" s="19" t="str">
        <f>T('שבט - פברואר.2'!E14)</f>
        <v/>
      </c>
      <c r="F14" s="20">
        <f>'שבט - פברואר.2'!F14</f>
        <v>0</v>
      </c>
      <c r="G14" s="16"/>
      <c r="H14" s="433" t="str">
        <f>T('שבט - פברואר.2'!H14)</f>
        <v/>
      </c>
      <c r="I14" s="22" t="str">
        <f>T('שבט - פברואר.2'!I14)</f>
        <v/>
      </c>
      <c r="J14" s="293">
        <f>'שבט - פברואר.2'!J14</f>
        <v>0</v>
      </c>
      <c r="K14" s="434">
        <f>SUM('שבט - פברואר.2'!K14)</f>
        <v>0</v>
      </c>
      <c r="L14" s="24" t="str">
        <f>T('שבט - פברואר.2'!L14)</f>
        <v/>
      </c>
      <c r="M14" s="25" t="str">
        <f>T('שבט - פברואר.2'!M14)</f>
        <v/>
      </c>
      <c r="N14" s="36" t="str">
        <f>T('שבט - פברואר.2'!N14)</f>
        <v/>
      </c>
      <c r="O14" s="291">
        <f>'שבט - פברואר.2'!O14</f>
        <v>0</v>
      </c>
      <c r="P14" s="27">
        <f>IF(Q14&gt;0,'שבט - פברואר.2'!P14,0)</f>
        <v>0</v>
      </c>
      <c r="Q14" s="28">
        <f>'שבט - פברואר.2'!Q14-1</f>
        <v>-10</v>
      </c>
      <c r="R14" s="25" t="str">
        <f>T('שבט - פברואר.2'!R14)</f>
        <v/>
      </c>
      <c r="S14" s="29" t="str">
        <f>T('שבט - פברואר.2'!S14)</f>
        <v/>
      </c>
      <c r="T14" s="291">
        <f>'שבט - פברואר.2'!T14</f>
        <v>0</v>
      </c>
      <c r="U14" s="30">
        <f>IF(V14&gt;0,'שבט - פברואר.2'!U14,0)</f>
        <v>0</v>
      </c>
      <c r="V14" s="31">
        <f>'שבט - פברואר.2'!V14-1</f>
        <v>-10</v>
      </c>
      <c r="W14" s="32">
        <f>'שבט - פברואר.2'!W14</f>
        <v>0</v>
      </c>
      <c r="X14" s="163"/>
      <c r="Y14" s="713"/>
      <c r="Z14" s="714"/>
      <c r="AA14" s="714"/>
      <c r="AB14" s="714"/>
      <c r="AC14" s="714"/>
      <c r="AD14" s="714"/>
      <c r="AE14" s="714"/>
      <c r="AF14" s="714"/>
      <c r="AG14" s="715"/>
    </row>
    <row r="15" spans="1:33" ht="15.6" x14ac:dyDescent="0.3">
      <c r="A15" s="125"/>
      <c r="B15" s="17" t="str">
        <f>T('שבט - פברואר.2'!B15)</f>
        <v/>
      </c>
      <c r="C15" s="18">
        <f>'שבט - פברואר.2'!C15</f>
        <v>0</v>
      </c>
      <c r="D15" s="15"/>
      <c r="E15" s="19" t="str">
        <f>T('שבט - פברואר.2'!E15)</f>
        <v/>
      </c>
      <c r="F15" s="20">
        <f>'שבט - פברואר.2'!F15</f>
        <v>0</v>
      </c>
      <c r="G15" s="16"/>
      <c r="H15" s="433" t="str">
        <f>T('שבט - פברואר.2'!H15)</f>
        <v/>
      </c>
      <c r="I15" s="22" t="str">
        <f>T('שבט - פברואר.2'!I15)</f>
        <v/>
      </c>
      <c r="J15" s="293">
        <f>'שבט - פברואר.2'!J15</f>
        <v>0</v>
      </c>
      <c r="K15" s="434">
        <f>SUM('שבט - פברואר.2'!K15)</f>
        <v>0</v>
      </c>
      <c r="L15" s="24" t="str">
        <f>T('שבט - פברואר.2'!L15)</f>
        <v/>
      </c>
      <c r="M15" s="25" t="str">
        <f>T('שבט - פברואר.2'!M15)</f>
        <v/>
      </c>
      <c r="N15" s="36" t="str">
        <f>T('שבט - פברואר.2'!N15)</f>
        <v/>
      </c>
      <c r="O15" s="291">
        <f>'שבט - פברואר.2'!O15</f>
        <v>0</v>
      </c>
      <c r="P15" s="27">
        <f>IF(Q15&gt;0,'שבט - פברואר.2'!P15,0)</f>
        <v>0</v>
      </c>
      <c r="Q15" s="28">
        <f>'שבט - פברואר.2'!Q15-1</f>
        <v>-10</v>
      </c>
      <c r="R15" s="25" t="str">
        <f>T('שבט - פברואר.2'!R15)</f>
        <v/>
      </c>
      <c r="S15" s="29" t="str">
        <f>T('שבט - פברואר.2'!S15)</f>
        <v/>
      </c>
      <c r="T15" s="291">
        <f>'שבט - פברואר.2'!T15</f>
        <v>0</v>
      </c>
      <c r="U15" s="30">
        <f>IF(V15&gt;0,'שבט - פברואר.2'!U15,0)</f>
        <v>0</v>
      </c>
      <c r="V15" s="31">
        <f>'שבט - פברואר.2'!V15-1</f>
        <v>-10</v>
      </c>
      <c r="W15" s="32">
        <f>'שבט - פברואר.2'!W15</f>
        <v>0</v>
      </c>
      <c r="X15" s="163"/>
      <c r="Y15" s="713"/>
      <c r="Z15" s="714"/>
      <c r="AA15" s="714"/>
      <c r="AB15" s="714"/>
      <c r="AC15" s="714"/>
      <c r="AD15" s="714"/>
      <c r="AE15" s="714"/>
      <c r="AF15" s="714"/>
      <c r="AG15" s="715"/>
    </row>
    <row r="16" spans="1:33" ht="15.9" customHeight="1" x14ac:dyDescent="0.3">
      <c r="A16" s="125"/>
      <c r="B16" s="17" t="str">
        <f>T('שבט - פברואר.2'!B16)</f>
        <v/>
      </c>
      <c r="C16" s="18">
        <f>'שבט - פברואר.2'!C16</f>
        <v>0</v>
      </c>
      <c r="D16" s="15"/>
      <c r="E16" s="19" t="str">
        <f>T('שבט - פברואר.2'!E16)</f>
        <v/>
      </c>
      <c r="F16" s="20">
        <f>'שבט - פברואר.2'!F16</f>
        <v>0</v>
      </c>
      <c r="G16" s="16"/>
      <c r="H16" s="435" t="str">
        <f>T('שבט - פברואר.2'!H16)</f>
        <v/>
      </c>
      <c r="I16" s="38" t="str">
        <f>T('שבט - פברואר.2'!I16)</f>
        <v/>
      </c>
      <c r="J16" s="290">
        <f>'שבט - פברואר.2'!J16</f>
        <v>0</v>
      </c>
      <c r="K16" s="434">
        <f>SUM('שבט - פברואר.2'!K16)</f>
        <v>0</v>
      </c>
      <c r="L16" s="24" t="str">
        <f>T('שבט - פברואר.2'!L16)</f>
        <v/>
      </c>
      <c r="M16" s="25" t="str">
        <f>T('שבט - פברואר.2'!M16)</f>
        <v/>
      </c>
      <c r="N16" s="36" t="str">
        <f>T('שבט - פברואר.2'!N16)</f>
        <v/>
      </c>
      <c r="O16" s="291">
        <f>'שבט - פברואר.2'!O16</f>
        <v>0</v>
      </c>
      <c r="P16" s="27">
        <f>IF(Q16&gt;0,'שבט - פברואר.2'!P16,0)</f>
        <v>0</v>
      </c>
      <c r="Q16" s="28">
        <f>'שבט - פברואר.2'!Q16-1</f>
        <v>-10</v>
      </c>
      <c r="R16" s="25" t="str">
        <f>T('שבט - פברואר.2'!R16)</f>
        <v/>
      </c>
      <c r="S16" s="29" t="str">
        <f>T('שבט - פברואר.2'!S16)</f>
        <v/>
      </c>
      <c r="T16" s="291">
        <f>'שבט - פברואר.2'!T16</f>
        <v>0</v>
      </c>
      <c r="U16" s="30">
        <f>IF(V16&gt;0,'שבט - פברואר.2'!U16,0)</f>
        <v>0</v>
      </c>
      <c r="V16" s="31">
        <f>'שבט - פברואר.2'!V16-1</f>
        <v>-10</v>
      </c>
      <c r="W16" s="32">
        <f>'שבט - פברואר.2'!W16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v>500</v>
      </c>
      <c r="D36" s="15"/>
      <c r="E36" s="62"/>
      <c r="F36" s="58"/>
      <c r="G36" s="40"/>
      <c r="H36" s="47"/>
      <c r="I36" s="281"/>
      <c r="J36" s="282"/>
      <c r="K36" s="54"/>
      <c r="L36" s="553"/>
      <c r="M36" s="572"/>
      <c r="N36" s="569"/>
      <c r="O36" s="573"/>
      <c r="P36" s="583"/>
      <c r="Q36" s="567"/>
      <c r="R36" s="568"/>
      <c r="S36" s="569"/>
      <c r="T36" s="570"/>
      <c r="U36" s="560"/>
      <c r="V36" s="555"/>
      <c r="W36" s="559"/>
      <c r="X36" s="33"/>
      <c r="Y36" s="752"/>
      <c r="Z36" s="753"/>
      <c r="AA36" s="753"/>
      <c r="AB36" s="753"/>
      <c r="AC36" s="753"/>
      <c r="AD36" s="753"/>
      <c r="AE36" s="753"/>
      <c r="AF36" s="753"/>
      <c r="AG36" s="753"/>
      <c r="AH36" s="543"/>
    </row>
    <row r="37" spans="1:34" ht="15.6" x14ac:dyDescent="0.3">
      <c r="A37" s="14"/>
      <c r="B37" s="57"/>
      <c r="C37" s="44">
        <v>1000</v>
      </c>
      <c r="D37" s="15"/>
      <c r="E37" s="45"/>
      <c r="F37" s="46">
        <v>500</v>
      </c>
      <c r="G37" s="40"/>
      <c r="H37" s="47"/>
      <c r="I37" s="281"/>
      <c r="J37" s="282"/>
      <c r="K37" s="54">
        <v>50</v>
      </c>
      <c r="L37" s="553"/>
      <c r="M37" s="572"/>
      <c r="N37" s="569"/>
      <c r="O37" s="570"/>
      <c r="P37" s="584"/>
      <c r="Q37" s="571"/>
      <c r="R37" s="572"/>
      <c r="S37" s="569"/>
      <c r="T37" s="573"/>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1500</v>
      </c>
      <c r="D38" s="126"/>
      <c r="E38" s="168" t="s">
        <v>14</v>
      </c>
      <c r="F38" s="169">
        <f>SUM(F20:F37)</f>
        <v>500</v>
      </c>
      <c r="G38" s="127"/>
      <c r="H38" s="738" t="s">
        <v>14</v>
      </c>
      <c r="I38" s="739"/>
      <c r="J38" s="740"/>
      <c r="K38" s="741">
        <f>SUM(K20:K37,P20:P37,U20:U37)</f>
        <v>50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1500</v>
      </c>
      <c r="D39" s="126"/>
      <c r="E39" s="177" t="s">
        <v>8</v>
      </c>
      <c r="F39" s="178">
        <f>SUM(F17+F38)</f>
        <v>500</v>
      </c>
      <c r="G39" s="127"/>
      <c r="H39" s="754" t="s">
        <v>53</v>
      </c>
      <c r="I39" s="755"/>
      <c r="J39" s="755"/>
      <c r="K39" s="756"/>
      <c r="L39" s="757">
        <f>SUM(L17+K38)</f>
        <v>50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SUM('שבט - פברואר.2'!W40+W39+L39)</f>
        <v>50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1000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1000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100</v>
      </c>
      <c r="G48" s="720"/>
      <c r="H48" s="721" t="s">
        <v>22</v>
      </c>
      <c r="I48" s="721"/>
      <c r="J48" s="721"/>
      <c r="K48" s="721"/>
      <c r="L48" s="721"/>
      <c r="M48" s="722">
        <f>SUM('שבט - פברואר.2'!U48)</f>
        <v>0</v>
      </c>
      <c r="N48" s="723"/>
      <c r="O48" s="724" t="s">
        <v>142</v>
      </c>
      <c r="P48" s="724"/>
      <c r="Q48" s="724"/>
      <c r="R48" s="724"/>
      <c r="S48" s="724"/>
      <c r="T48" s="724"/>
      <c r="U48" s="725">
        <f>SUM(F48-L39+M48)</f>
        <v>50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200</v>
      </c>
      <c r="G49" s="700"/>
      <c r="H49" s="699" t="s">
        <v>29</v>
      </c>
      <c r="I49" s="699"/>
      <c r="J49" s="699"/>
      <c r="K49" s="699"/>
      <c r="L49" s="699"/>
      <c r="M49" s="701">
        <f>SUM('שבט - פברואר.2'!U49)</f>
        <v>0</v>
      </c>
      <c r="N49" s="702"/>
      <c r="O49" s="198"/>
      <c r="P49" s="210"/>
      <c r="Q49" s="703" t="s">
        <v>143</v>
      </c>
      <c r="R49" s="703"/>
      <c r="S49" s="703"/>
      <c r="T49" s="703"/>
      <c r="U49" s="704">
        <f>SUM(F49-L39+M49)</f>
        <v>150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100</v>
      </c>
      <c r="D162" s="241"/>
      <c r="E162" s="473" t="s">
        <v>106</v>
      </c>
      <c r="F162" s="243">
        <f>SUM(C162)</f>
        <v>100</v>
      </c>
      <c r="G162" s="622" t="s">
        <v>107</v>
      </c>
      <c r="H162" s="622"/>
      <c r="I162" s="623">
        <f>C162+F162</f>
        <v>200</v>
      </c>
      <c r="J162" s="623"/>
      <c r="K162" s="303" t="s">
        <v>132</v>
      </c>
      <c r="L162" s="245">
        <f>L39</f>
        <v>50</v>
      </c>
      <c r="M162" s="624" t="s">
        <v>109</v>
      </c>
      <c r="N162" s="624"/>
      <c r="O162" s="624"/>
      <c r="P162" s="246">
        <f>I162-L162</f>
        <v>150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100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50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'שבט - פברואר.2'!O170</f>
        <v>0</v>
      </c>
      <c r="G170" s="848"/>
      <c r="H170" s="833" t="s">
        <v>169</v>
      </c>
      <c r="I170" s="608"/>
      <c r="J170" s="608"/>
      <c r="K170" s="608"/>
      <c r="L170" s="608"/>
      <c r="M170" s="608"/>
      <c r="N170" s="608"/>
      <c r="O170" s="609">
        <f>IF(O164&gt;0,O164+O166,O166)+F170</f>
        <v>150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dWpA4y4agctYBshP38r14TfcJzSVUYLNDM6+3cHmsyGdqTNCPVMsY6brvH+YQHlQpxv0RSWk+kle5YaVk4vcBg==" saltValue="r4Vk6myXkLx5IGLm+8wezA=="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22" priority="25" operator="lessThan">
      <formula>0</formula>
    </cfRule>
  </conditionalFormatting>
  <conditionalFormatting sqref="M48:N49">
    <cfRule type="cellIs" dxfId="21" priority="24" operator="lessThan">
      <formula>0</formula>
    </cfRule>
  </conditionalFormatting>
  <conditionalFormatting sqref="Q5:Q16 V5:V16">
    <cfRule type="cellIs" dxfId="20" priority="23" operator="lessThan">
      <formula>0</formula>
    </cfRule>
  </conditionalFormatting>
  <conditionalFormatting sqref="F42:F44">
    <cfRule type="cellIs" dxfId="19" priority="20" operator="lessThan">
      <formula>0</formula>
    </cfRule>
    <cfRule type="cellIs" dxfId="18" priority="21" operator="lessThan">
      <formula>0</formula>
    </cfRule>
    <cfRule type="cellIs" dxfId="17" priority="22" operator="lessThan">
      <formula>0</formula>
    </cfRule>
  </conditionalFormatting>
  <conditionalFormatting sqref="F49:G49">
    <cfRule type="cellIs" dxfId="16" priority="18" operator="lessThan">
      <formula>0</formula>
    </cfRule>
  </conditionalFormatting>
  <conditionalFormatting sqref="F48:G48">
    <cfRule type="cellIs" dxfId="15" priority="16" operator="lessThan">
      <formula>0</formula>
    </cfRule>
  </conditionalFormatting>
  <conditionalFormatting sqref="O171">
    <cfRule type="cellIs" dxfId="14" priority="15" operator="lessThan">
      <formula>0</formula>
    </cfRule>
  </conditionalFormatting>
  <conditionalFormatting sqref="O166:P167 O170:P170 J167:K167 C163:D163">
    <cfRule type="cellIs" dxfId="13" priority="14" operator="lessThan">
      <formula>0</formula>
    </cfRule>
  </conditionalFormatting>
  <conditionalFormatting sqref="F171:G171 O164:P164">
    <cfRule type="cellIs" dxfId="12" priority="13" operator="lessThan">
      <formula>0</formula>
    </cfRule>
  </conditionalFormatting>
  <conditionalFormatting sqref="W48:W49">
    <cfRule type="cellIs" dxfId="11" priority="12" operator="lessThan">
      <formula>1</formula>
    </cfRule>
  </conditionalFormatting>
  <conditionalFormatting sqref="W49">
    <cfRule type="cellIs" dxfId="10" priority="5" operator="lessThan">
      <formula>1</formula>
    </cfRule>
    <cfRule type="cellIs" dxfId="9" priority="6" operator="lessThan">
      <formula>1</formula>
    </cfRule>
    <cfRule type="cellIs" dxfId="8" priority="7" operator="lessThan">
      <formula>1</formula>
    </cfRule>
    <cfRule type="cellIs" dxfId="7" priority="8" operator="lessThan">
      <formula>1</formula>
    </cfRule>
    <cfRule type="cellIs" dxfId="6" priority="9" operator="lessThan">
      <formula>1</formula>
    </cfRule>
    <cfRule type="cellIs" dxfId="5" priority="10" operator="lessThan">
      <formula>1</formula>
    </cfRule>
    <cfRule type="cellIs" dxfId="4" priority="11" operator="lessThan">
      <formula>1</formula>
    </cfRule>
  </conditionalFormatting>
  <conditionalFormatting sqref="O166:P166 O170:P170">
    <cfRule type="cellIs" dxfId="3" priority="4" operator="lessThan">
      <formula>0</formula>
    </cfRule>
  </conditionalFormatting>
  <conditionalFormatting sqref="W48">
    <cfRule type="cellIs" dxfId="2" priority="3" operator="lessThan">
      <formula>1</formula>
    </cfRule>
  </conditionalFormatting>
  <conditionalFormatting sqref="C163:D163">
    <cfRule type="cellIs" dxfId="1" priority="2" operator="lessThan">
      <formula>0</formula>
    </cfRule>
  </conditionalFormatting>
  <conditionalFormatting sqref="F47:G47 U47:V47">
    <cfRule type="cellIs" dxfId="0"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אדר  תשפ""ג, חודש  מרץ [3]  2023"</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5841"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5841"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96EF2080-4FA6-4BB5-8F6A-C6C49821DE4C}">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2">
    <tabColor theme="0" tint="-0.249977111117893"/>
  </sheetPr>
  <dimension ref="A1:AH853"/>
  <sheetViews>
    <sheetView showGridLines="0" showRowColHeaders="0" rightToLeft="1" zoomScaleNormal="100" workbookViewId="0">
      <pane ySplit="2" topLeftCell="A38" activePane="bottomLeft" state="frozen"/>
      <selection activeCell="F48" sqref="F48:G48"/>
      <selection pane="bottomLeft" activeCell="G40" sqref="G40"/>
    </sheetView>
  </sheetViews>
  <sheetFormatPr defaultColWidth="0" defaultRowHeight="13.8"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150</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T('אייר - מאי.5'!B5)</f>
        <v/>
      </c>
      <c r="C5" s="18">
        <f>'אייר - מאי.5'!C5</f>
        <v>0</v>
      </c>
      <c r="D5" s="15"/>
      <c r="E5" s="19" t="str">
        <f>T('אייר - מאי.5'!E5)</f>
        <v/>
      </c>
      <c r="F5" s="20">
        <f>'אייר - מאי.5'!F5</f>
        <v>0</v>
      </c>
      <c r="G5" s="16"/>
      <c r="H5" s="433" t="str">
        <f>T('אייר - מאי.5'!H5)</f>
        <v/>
      </c>
      <c r="I5" s="22" t="str">
        <f>T('אייר - מאי.5'!I5)</f>
        <v/>
      </c>
      <c r="J5" s="290">
        <f>'אייר - מאי.5'!J5</f>
        <v>0</v>
      </c>
      <c r="K5" s="434">
        <f>SUM('אייר - מאי.5'!K5)</f>
        <v>0</v>
      </c>
      <c r="L5" s="24" t="str">
        <f>T('אייר - מאי.5'!L5)</f>
        <v/>
      </c>
      <c r="M5" s="25" t="str">
        <f>T('אייר - מאי.5'!M5)</f>
        <v/>
      </c>
      <c r="N5" s="26" t="str">
        <f>T('אייר - מאי.5'!N5)</f>
        <v/>
      </c>
      <c r="O5" s="291">
        <f>'אייר - מאי.5'!O5</f>
        <v>0</v>
      </c>
      <c r="P5" s="27">
        <f>IF(Q5&gt;0,'אייר - מאי.5'!P5,0)</f>
        <v>0</v>
      </c>
      <c r="Q5" s="28">
        <f>'אייר - מאי.5'!Q5-1</f>
        <v>-1</v>
      </c>
      <c r="R5" s="25" t="str">
        <f>T('אייר - מאי.5'!R5)</f>
        <v/>
      </c>
      <c r="S5" s="29" t="str">
        <f>T('אייר - מאי.5'!S5)</f>
        <v/>
      </c>
      <c r="T5" s="291">
        <f>'אייר - מאי.5'!T5</f>
        <v>0</v>
      </c>
      <c r="U5" s="30">
        <f>IF(V5&gt;0,'אייר - מאי.5'!U5,0)</f>
        <v>0</v>
      </c>
      <c r="V5" s="31">
        <f>'אייר - מאי.5'!V5-1</f>
        <v>-1</v>
      </c>
      <c r="W5" s="32">
        <f>'אייר - מאי.5'!W5</f>
        <v>0</v>
      </c>
      <c r="X5" s="163"/>
      <c r="Y5" s="713"/>
      <c r="Z5" s="714"/>
      <c r="AA5" s="714"/>
      <c r="AB5" s="714"/>
      <c r="AC5" s="714"/>
      <c r="AD5" s="714"/>
      <c r="AE5" s="714"/>
      <c r="AF5" s="714"/>
      <c r="AG5" s="715"/>
    </row>
    <row r="6" spans="1:33" ht="15.6" x14ac:dyDescent="0.3">
      <c r="A6" s="125"/>
      <c r="B6" s="17" t="str">
        <f>T('אייר - מאי.5'!B6)</f>
        <v/>
      </c>
      <c r="C6" s="18">
        <f>'אייר - מאי.5'!C6</f>
        <v>0</v>
      </c>
      <c r="D6" s="15"/>
      <c r="E6" s="19" t="str">
        <f>T('אייר - מאי.5'!E6)</f>
        <v/>
      </c>
      <c r="F6" s="20">
        <f>'אייר - מאי.5'!F6</f>
        <v>0</v>
      </c>
      <c r="G6" s="16"/>
      <c r="H6" s="433" t="str">
        <f>T('אייר - מאי.5'!H6)</f>
        <v/>
      </c>
      <c r="I6" s="22" t="str">
        <f>T('אייר - מאי.5'!I6)</f>
        <v/>
      </c>
      <c r="J6" s="292">
        <f>'אייר - מאי.5'!J6</f>
        <v>0</v>
      </c>
      <c r="K6" s="434">
        <f>SUM('אייר - מאי.5'!K6)</f>
        <v>0</v>
      </c>
      <c r="L6" s="24" t="str">
        <f>T('אייר - מאי.5'!L6)</f>
        <v/>
      </c>
      <c r="M6" s="34" t="str">
        <f>T('אייר - מאי.5'!M6)</f>
        <v/>
      </c>
      <c r="N6" s="26" t="str">
        <f>T('אייר - מאי.5'!N6)</f>
        <v/>
      </c>
      <c r="O6" s="291">
        <f>'אייר - מאי.5'!O6</f>
        <v>0</v>
      </c>
      <c r="P6" s="27">
        <f>IF(Q6&gt;0,'אייר - מאי.5'!P6,0)</f>
        <v>0</v>
      </c>
      <c r="Q6" s="28">
        <f>'אייר - מאי.5'!Q6-1</f>
        <v>-1</v>
      </c>
      <c r="R6" s="25" t="str">
        <f>T('אייר - מאי.5'!R6)</f>
        <v/>
      </c>
      <c r="S6" s="29" t="str">
        <f>T('אייר - מאי.5'!S6)</f>
        <v/>
      </c>
      <c r="T6" s="291">
        <f>'אייר - מאי.5'!T6</f>
        <v>0</v>
      </c>
      <c r="U6" s="30">
        <f>IF(V6&gt;0,'אייר - מאי.5'!U6,0)</f>
        <v>0</v>
      </c>
      <c r="V6" s="31">
        <f>'אייר - מאי.5'!V6-1</f>
        <v>-1</v>
      </c>
      <c r="W6" s="32">
        <f>'אייר - מאי.5'!W6</f>
        <v>0</v>
      </c>
      <c r="X6" s="163"/>
      <c r="Y6" s="713"/>
      <c r="Z6" s="714"/>
      <c r="AA6" s="714"/>
      <c r="AB6" s="714"/>
      <c r="AC6" s="714"/>
      <c r="AD6" s="714"/>
      <c r="AE6" s="714"/>
      <c r="AF6" s="714"/>
      <c r="AG6" s="715"/>
    </row>
    <row r="7" spans="1:33" ht="15.6" x14ac:dyDescent="0.3">
      <c r="A7" s="125"/>
      <c r="B7" s="17" t="str">
        <f>T('אייר - מאי.5'!B7)</f>
        <v/>
      </c>
      <c r="C7" s="18">
        <f>'אייר - מאי.5'!C7</f>
        <v>0</v>
      </c>
      <c r="D7" s="15"/>
      <c r="E7" s="279" t="str">
        <f>T('אייר - מאי.5'!E7)</f>
        <v/>
      </c>
      <c r="F7" s="20">
        <f>'אייר - מאי.5'!F7</f>
        <v>0</v>
      </c>
      <c r="G7" s="16"/>
      <c r="H7" s="433" t="str">
        <f>T('אייר - מאי.5'!H7)</f>
        <v/>
      </c>
      <c r="I7" s="22" t="str">
        <f>T('אייר - מאי.5'!I7)</f>
        <v/>
      </c>
      <c r="J7" s="293">
        <f>'אייר - מאי.5'!J7</f>
        <v>0</v>
      </c>
      <c r="K7" s="434">
        <f>SUM('אייר - מאי.5'!K7)</f>
        <v>0</v>
      </c>
      <c r="L7" s="24" t="str">
        <f>T('אייר - מאי.5'!L7)</f>
        <v/>
      </c>
      <c r="M7" s="35" t="str">
        <f>T('אייר - מאי.5'!M7)</f>
        <v/>
      </c>
      <c r="N7" s="26" t="str">
        <f>T('אייר - מאי.5'!N7)</f>
        <v/>
      </c>
      <c r="O7" s="291">
        <f>'אייר - מאי.5'!O7</f>
        <v>0</v>
      </c>
      <c r="P7" s="27">
        <f>IF(Q7&gt;0,'אייר - מאי.5'!P7,0)</f>
        <v>0</v>
      </c>
      <c r="Q7" s="28">
        <f>'אייר - מאי.5'!Q7-1</f>
        <v>-1</v>
      </c>
      <c r="R7" s="25" t="str">
        <f>T('אייר - מאי.5'!R7)</f>
        <v/>
      </c>
      <c r="S7" s="29" t="str">
        <f>T('אייר - מאי.5'!S7)</f>
        <v/>
      </c>
      <c r="T7" s="291">
        <f>'אייר - מאי.5'!T7</f>
        <v>0</v>
      </c>
      <c r="U7" s="30">
        <f>IF(V7&gt;0,'אייר - מאי.5'!U7,0)</f>
        <v>0</v>
      </c>
      <c r="V7" s="31">
        <f>'אייר - מאי.5'!V7-1</f>
        <v>-1</v>
      </c>
      <c r="W7" s="32">
        <f>'אייר - מאי.5'!W7</f>
        <v>0</v>
      </c>
      <c r="X7" s="163"/>
      <c r="Y7" s="713"/>
      <c r="Z7" s="714"/>
      <c r="AA7" s="714"/>
      <c r="AB7" s="714"/>
      <c r="AC7" s="714"/>
      <c r="AD7" s="714"/>
      <c r="AE7" s="714"/>
      <c r="AF7" s="714"/>
      <c r="AG7" s="715"/>
    </row>
    <row r="8" spans="1:33" ht="15.6" x14ac:dyDescent="0.3">
      <c r="A8" s="125"/>
      <c r="B8" s="17" t="str">
        <f>T('אייר - מאי.5'!B8)</f>
        <v/>
      </c>
      <c r="C8" s="18">
        <f>'אייר - מאי.5'!C8</f>
        <v>0</v>
      </c>
      <c r="D8" s="15"/>
      <c r="E8" s="19" t="str">
        <f>T('אייר - מאי.5'!E8)</f>
        <v/>
      </c>
      <c r="F8" s="20">
        <f>'אייר - מאי.5'!F8</f>
        <v>0</v>
      </c>
      <c r="G8" s="16"/>
      <c r="H8" s="433" t="str">
        <f>T('אייר - מאי.5'!H8)</f>
        <v/>
      </c>
      <c r="I8" s="22" t="str">
        <f>T('אייר - מאי.5'!I8)</f>
        <v/>
      </c>
      <c r="J8" s="293">
        <f>'אייר - מאי.5'!J8</f>
        <v>0</v>
      </c>
      <c r="K8" s="434">
        <f>SUM('אייר - מאי.5'!K8)</f>
        <v>0</v>
      </c>
      <c r="L8" s="24" t="str">
        <f>T('אייר - מאי.5'!L8)</f>
        <v/>
      </c>
      <c r="M8" s="25" t="str">
        <f>T('אייר - מאי.5'!M8)</f>
        <v/>
      </c>
      <c r="N8" s="36" t="str">
        <f>T('אייר - מאי.5'!N8)</f>
        <v/>
      </c>
      <c r="O8" s="291">
        <f>'אייר - מאי.5'!O8</f>
        <v>0</v>
      </c>
      <c r="P8" s="27">
        <f>IF(Q8&gt;0,'אייר - מאי.5'!P8,0)</f>
        <v>0</v>
      </c>
      <c r="Q8" s="28">
        <f>'אייר - מאי.5'!Q8-1</f>
        <v>-1</v>
      </c>
      <c r="R8" s="25" t="str">
        <f>T('אייר - מאי.5'!R8)</f>
        <v/>
      </c>
      <c r="S8" s="29" t="str">
        <f>T('אייר - מאי.5'!S8)</f>
        <v/>
      </c>
      <c r="T8" s="291">
        <f>'אייר - מאי.5'!T8</f>
        <v>0</v>
      </c>
      <c r="U8" s="30">
        <f>IF(V8&gt;0,'אייר - מאי.5'!U8,0)</f>
        <v>0</v>
      </c>
      <c r="V8" s="31">
        <f>'אייר - מאי.5'!V8-1</f>
        <v>-1</v>
      </c>
      <c r="W8" s="32">
        <f>'אייר - מאי.5'!W8</f>
        <v>0</v>
      </c>
      <c r="X8" s="163"/>
      <c r="Y8" s="713"/>
      <c r="Z8" s="714"/>
      <c r="AA8" s="714"/>
      <c r="AB8" s="714"/>
      <c r="AC8" s="714"/>
      <c r="AD8" s="714"/>
      <c r="AE8" s="714"/>
      <c r="AF8" s="714"/>
      <c r="AG8" s="715"/>
    </row>
    <row r="9" spans="1:33" ht="15.6" x14ac:dyDescent="0.3">
      <c r="A9" s="125"/>
      <c r="B9" s="17" t="str">
        <f>T('אייר - מאי.5'!B9)</f>
        <v/>
      </c>
      <c r="C9" s="18">
        <f>'אייר - מאי.5'!C9</f>
        <v>0</v>
      </c>
      <c r="D9" s="15"/>
      <c r="E9" s="19" t="str">
        <f>T('אייר - מאי.5'!E9)</f>
        <v/>
      </c>
      <c r="F9" s="20">
        <f>'אייר - מאי.5'!F9</f>
        <v>0</v>
      </c>
      <c r="G9" s="16"/>
      <c r="H9" s="433" t="str">
        <f>T('אייר - מאי.5'!H9)</f>
        <v/>
      </c>
      <c r="I9" s="22" t="str">
        <f>T('אייר - מאי.5'!I9)</f>
        <v/>
      </c>
      <c r="J9" s="293">
        <f>'אייר - מאי.5'!J9</f>
        <v>0</v>
      </c>
      <c r="K9" s="434">
        <f>SUM('אייר - מאי.5'!K9)</f>
        <v>0</v>
      </c>
      <c r="L9" s="24" t="str">
        <f>T('אייר - מאי.5'!L9)</f>
        <v/>
      </c>
      <c r="M9" s="35" t="str">
        <f>T('אייר - מאי.5'!M9)</f>
        <v/>
      </c>
      <c r="N9" s="36" t="str">
        <f>T('אייר - מאי.5'!N9)</f>
        <v/>
      </c>
      <c r="O9" s="291">
        <f>'אייר - מאי.5'!O9</f>
        <v>0</v>
      </c>
      <c r="P9" s="27">
        <f>IF(Q9&gt;0,'אייר - מאי.5'!P9,0)</f>
        <v>0</v>
      </c>
      <c r="Q9" s="28">
        <f>'אייר - מאי.5'!Q9-1</f>
        <v>-1</v>
      </c>
      <c r="R9" s="25" t="str">
        <f>T('אייר - מאי.5'!R9)</f>
        <v/>
      </c>
      <c r="S9" s="29" t="str">
        <f>T('אייר - מאי.5'!S9)</f>
        <v/>
      </c>
      <c r="T9" s="291">
        <f>'אייר - מאי.5'!T9</f>
        <v>0</v>
      </c>
      <c r="U9" s="30">
        <f>IF(V9&gt;0,'אייר - מאי.5'!U9,0)</f>
        <v>0</v>
      </c>
      <c r="V9" s="31">
        <f>'אייר - מאי.5'!V9-1</f>
        <v>-1</v>
      </c>
      <c r="W9" s="32">
        <f>'אייר - מאי.5'!W9</f>
        <v>0</v>
      </c>
      <c r="X9" s="163"/>
      <c r="Y9" s="713"/>
      <c r="Z9" s="714"/>
      <c r="AA9" s="714"/>
      <c r="AB9" s="714"/>
      <c r="AC9" s="714"/>
      <c r="AD9" s="714"/>
      <c r="AE9" s="714"/>
      <c r="AF9" s="714"/>
      <c r="AG9" s="715"/>
    </row>
    <row r="10" spans="1:33" ht="15.6" x14ac:dyDescent="0.3">
      <c r="A10" s="125"/>
      <c r="B10" s="17" t="str">
        <f>T('אייר - מאי.5'!B10)</f>
        <v/>
      </c>
      <c r="C10" s="18">
        <f>'אייר - מאי.5'!C10</f>
        <v>0</v>
      </c>
      <c r="D10" s="15"/>
      <c r="E10" s="19" t="str">
        <f>T('אייר - מאי.5'!E10)</f>
        <v/>
      </c>
      <c r="F10" s="20">
        <f>'אייר - מאי.5'!F10</f>
        <v>0</v>
      </c>
      <c r="G10" s="16"/>
      <c r="H10" s="433" t="str">
        <f>T('אייר - מאי.5'!H10)</f>
        <v/>
      </c>
      <c r="I10" s="22" t="str">
        <f>T('אייר - מאי.5'!I10)</f>
        <v/>
      </c>
      <c r="J10" s="293">
        <f>'אייר - מאי.5'!J10</f>
        <v>0</v>
      </c>
      <c r="K10" s="434">
        <f>SUM('אייר - מאי.5'!K10)</f>
        <v>0</v>
      </c>
      <c r="L10" s="24" t="str">
        <f>T('אייר - מאי.5'!L10)</f>
        <v/>
      </c>
      <c r="M10" s="25" t="str">
        <f>T('אייר - מאי.5'!M10)</f>
        <v/>
      </c>
      <c r="N10" s="36" t="str">
        <f>T('אייר - מאי.5'!N10)</f>
        <v/>
      </c>
      <c r="O10" s="291">
        <f>'אייר - מאי.5'!O10</f>
        <v>0</v>
      </c>
      <c r="P10" s="27">
        <f>IF(Q10&gt;0,'אייר - מאי.5'!P10,0)</f>
        <v>0</v>
      </c>
      <c r="Q10" s="28">
        <f>'אייר - מאי.5'!Q10-1</f>
        <v>-1</v>
      </c>
      <c r="R10" s="25" t="str">
        <f>T('אייר - מאי.5'!R10)</f>
        <v/>
      </c>
      <c r="S10" s="29" t="str">
        <f>T('אייר - מאי.5'!S10)</f>
        <v/>
      </c>
      <c r="T10" s="291">
        <f>'אייר - מאי.5'!T10</f>
        <v>0</v>
      </c>
      <c r="U10" s="30">
        <f>IF(V10&gt;0,'אייר - מאי.5'!U10,0)</f>
        <v>0</v>
      </c>
      <c r="V10" s="31">
        <f>'אייר - מאי.5'!V10-1</f>
        <v>-1</v>
      </c>
      <c r="W10" s="32">
        <f>'אייר - מאי.5'!W10</f>
        <v>0</v>
      </c>
      <c r="X10" s="163"/>
      <c r="Y10" s="713"/>
      <c r="Z10" s="714"/>
      <c r="AA10" s="714"/>
      <c r="AB10" s="714"/>
      <c r="AC10" s="714"/>
      <c r="AD10" s="714"/>
      <c r="AE10" s="714"/>
      <c r="AF10" s="714"/>
      <c r="AG10" s="715"/>
    </row>
    <row r="11" spans="1:33" ht="15.6" x14ac:dyDescent="0.3">
      <c r="A11" s="125"/>
      <c r="B11" s="17" t="str">
        <f>T('אייר - מאי.5'!B11)</f>
        <v/>
      </c>
      <c r="C11" s="18">
        <f>'אייר - מאי.5'!C11</f>
        <v>0</v>
      </c>
      <c r="D11" s="15"/>
      <c r="E11" s="19" t="str">
        <f>T('אייר - מאי.5'!E11)</f>
        <v/>
      </c>
      <c r="F11" s="20">
        <f>'אייר - מאי.5'!F11</f>
        <v>0</v>
      </c>
      <c r="G11" s="16"/>
      <c r="H11" s="433" t="str">
        <f>T('אייר - מאי.5'!H11)</f>
        <v/>
      </c>
      <c r="I11" s="22" t="str">
        <f>T('אייר - מאי.5'!I11)</f>
        <v/>
      </c>
      <c r="J11" s="293">
        <f>'אייר - מאי.5'!J11</f>
        <v>0</v>
      </c>
      <c r="K11" s="434">
        <f>SUM('אייר - מאי.5'!K11)</f>
        <v>0</v>
      </c>
      <c r="L11" s="24" t="str">
        <f>T('אייר - מאי.5'!L11)</f>
        <v/>
      </c>
      <c r="M11" s="25" t="str">
        <f>T('אייר - מאי.5'!M11)</f>
        <v/>
      </c>
      <c r="N11" s="36" t="str">
        <f>T('אייר - מאי.5'!N11)</f>
        <v/>
      </c>
      <c r="O11" s="291">
        <f>'אייר - מאי.5'!O11</f>
        <v>0</v>
      </c>
      <c r="P11" s="27">
        <f>IF(Q11&gt;0,'אייר - מאי.5'!P11,0)</f>
        <v>0</v>
      </c>
      <c r="Q11" s="28">
        <f>'אייר - מאי.5'!Q11-1</f>
        <v>-1</v>
      </c>
      <c r="R11" s="25" t="str">
        <f>T('אייר - מאי.5'!R11)</f>
        <v/>
      </c>
      <c r="S11" s="29" t="str">
        <f>T('אייר - מאי.5'!S11)</f>
        <v/>
      </c>
      <c r="T11" s="291">
        <f>'אייר - מאי.5'!T11</f>
        <v>0</v>
      </c>
      <c r="U11" s="30">
        <f>IF(V11&gt;0,'אייר - מאי.5'!U11,0)</f>
        <v>0</v>
      </c>
      <c r="V11" s="31">
        <f>'אייר - מאי.5'!V11-1</f>
        <v>-1</v>
      </c>
      <c r="W11" s="32">
        <f>'אייר - מאי.5'!W11</f>
        <v>0</v>
      </c>
      <c r="X11" s="163"/>
      <c r="Y11" s="713"/>
      <c r="Z11" s="714"/>
      <c r="AA11" s="714"/>
      <c r="AB11" s="714"/>
      <c r="AC11" s="714"/>
      <c r="AD11" s="714"/>
      <c r="AE11" s="714"/>
      <c r="AF11" s="714"/>
      <c r="AG11" s="715"/>
    </row>
    <row r="12" spans="1:33" ht="15.6" x14ac:dyDescent="0.3">
      <c r="A12" s="125"/>
      <c r="B12" s="17" t="str">
        <f>T('אייר - מאי.5'!B12)</f>
        <v/>
      </c>
      <c r="C12" s="18">
        <f>'אייר - מאי.5'!C12</f>
        <v>0</v>
      </c>
      <c r="D12" s="15"/>
      <c r="E12" s="19" t="str">
        <f>T('אייר - מאי.5'!E12)</f>
        <v/>
      </c>
      <c r="F12" s="20">
        <f>'אייר - מאי.5'!F12</f>
        <v>0</v>
      </c>
      <c r="G12" s="16"/>
      <c r="H12" s="433" t="str">
        <f>T('אייר - מאי.5'!H12)</f>
        <v/>
      </c>
      <c r="I12" s="22" t="str">
        <f>T('אייר - מאי.5'!I12)</f>
        <v/>
      </c>
      <c r="J12" s="293">
        <f>'אייר - מאי.5'!J12</f>
        <v>0</v>
      </c>
      <c r="K12" s="434">
        <f>SUM('אייר - מאי.5'!K12)</f>
        <v>0</v>
      </c>
      <c r="L12" s="24" t="str">
        <f>T('אייר - מאי.5'!L12)</f>
        <v/>
      </c>
      <c r="M12" s="25" t="str">
        <f>T('אייר - מאי.5'!M12)</f>
        <v/>
      </c>
      <c r="N12" s="36" t="str">
        <f>T('אייר - מאי.5'!N12)</f>
        <v/>
      </c>
      <c r="O12" s="291">
        <f>'אייר - מאי.5'!O12</f>
        <v>0</v>
      </c>
      <c r="P12" s="27">
        <f>IF(Q12&gt;0,'אייר - מאי.5'!P12,0)</f>
        <v>0</v>
      </c>
      <c r="Q12" s="28">
        <f>'אייר - מאי.5'!Q12-1</f>
        <v>-1</v>
      </c>
      <c r="R12" s="25" t="str">
        <f>T('אייר - מאי.5'!R12)</f>
        <v/>
      </c>
      <c r="S12" s="29" t="str">
        <f>T('אייר - מאי.5'!S12)</f>
        <v/>
      </c>
      <c r="T12" s="291">
        <f>'אייר - מאי.5'!T12</f>
        <v>0</v>
      </c>
      <c r="U12" s="30">
        <f>IF(V12&gt;0,'אייר - מאי.5'!U12,0)</f>
        <v>0</v>
      </c>
      <c r="V12" s="31">
        <f>'אייר - מאי.5'!V12-1</f>
        <v>-1</v>
      </c>
      <c r="W12" s="32">
        <f>'אייר - מאי.5'!W12</f>
        <v>0</v>
      </c>
      <c r="X12" s="163"/>
      <c r="Y12" s="713"/>
      <c r="Z12" s="714"/>
      <c r="AA12" s="714"/>
      <c r="AB12" s="714"/>
      <c r="AC12" s="714"/>
      <c r="AD12" s="714"/>
      <c r="AE12" s="714"/>
      <c r="AF12" s="714"/>
      <c r="AG12" s="715"/>
    </row>
    <row r="13" spans="1:33" ht="15.6" x14ac:dyDescent="0.3">
      <c r="A13" s="125"/>
      <c r="B13" s="17" t="str">
        <f>T('אייר - מאי.5'!B13)</f>
        <v/>
      </c>
      <c r="C13" s="18">
        <f>'אייר - מאי.5'!C13</f>
        <v>0</v>
      </c>
      <c r="D13" s="15"/>
      <c r="E13" s="19" t="str">
        <f>T('אייר - מאי.5'!E13)</f>
        <v/>
      </c>
      <c r="F13" s="20">
        <f>'אייר - מאי.5'!F13</f>
        <v>0</v>
      </c>
      <c r="G13" s="16"/>
      <c r="H13" s="433" t="str">
        <f>T('אייר - מאי.5'!H13)</f>
        <v/>
      </c>
      <c r="I13" s="22" t="str">
        <f>T('אייר - מאי.5'!I13)</f>
        <v/>
      </c>
      <c r="J13" s="293">
        <f>'אייר - מאי.5'!J13</f>
        <v>0</v>
      </c>
      <c r="K13" s="434">
        <f>SUM('אייר - מאי.5'!K13)</f>
        <v>0</v>
      </c>
      <c r="L13" s="24" t="str">
        <f>T('אייר - מאי.5'!L13)</f>
        <v/>
      </c>
      <c r="M13" s="25" t="str">
        <f>T('אייר - מאי.5'!M13)</f>
        <v/>
      </c>
      <c r="N13" s="36" t="str">
        <f>T('אייר - מאי.5'!N13)</f>
        <v/>
      </c>
      <c r="O13" s="291">
        <f>'אייר - מאי.5'!O13</f>
        <v>0</v>
      </c>
      <c r="P13" s="27">
        <f>IF(Q13&gt;0,'אייר - מאי.5'!P13,0)</f>
        <v>0</v>
      </c>
      <c r="Q13" s="28">
        <f>'אייר - מאי.5'!Q13-1</f>
        <v>-1</v>
      </c>
      <c r="R13" s="25" t="str">
        <f>T('אייר - מאי.5'!R13)</f>
        <v/>
      </c>
      <c r="S13" s="29" t="str">
        <f>T('אייר - מאי.5'!S13)</f>
        <v/>
      </c>
      <c r="T13" s="291">
        <f>'אייר - מאי.5'!T13</f>
        <v>0</v>
      </c>
      <c r="U13" s="30">
        <f>IF(V13&gt;0,'אייר - מאי.5'!U13,0)</f>
        <v>0</v>
      </c>
      <c r="V13" s="31">
        <f>'אייר - מאי.5'!V13-1</f>
        <v>-1</v>
      </c>
      <c r="W13" s="32">
        <f>'אייר - מאי.5'!W13</f>
        <v>0</v>
      </c>
      <c r="X13" s="163"/>
      <c r="Y13" s="713"/>
      <c r="Z13" s="714"/>
      <c r="AA13" s="714"/>
      <c r="AB13" s="714"/>
      <c r="AC13" s="714"/>
      <c r="AD13" s="714"/>
      <c r="AE13" s="714"/>
      <c r="AF13" s="714"/>
      <c r="AG13" s="715"/>
    </row>
    <row r="14" spans="1:33" ht="15.6" x14ac:dyDescent="0.3">
      <c r="A14" s="125"/>
      <c r="B14" s="17" t="str">
        <f>T('אייר - מאי.5'!B14)</f>
        <v/>
      </c>
      <c r="C14" s="18">
        <f>'אייר - מאי.5'!C14</f>
        <v>0</v>
      </c>
      <c r="D14" s="15"/>
      <c r="E14" s="19" t="str">
        <f>T('אייר - מאי.5'!E14)</f>
        <v/>
      </c>
      <c r="F14" s="20">
        <f>'אייר - מאי.5'!F14</f>
        <v>0</v>
      </c>
      <c r="G14" s="16"/>
      <c r="H14" s="433" t="str">
        <f>T('אייר - מאי.5'!H14)</f>
        <v/>
      </c>
      <c r="I14" s="22" t="str">
        <f>T('אייר - מאי.5'!I14)</f>
        <v/>
      </c>
      <c r="J14" s="293">
        <f>'אייר - מאי.5'!J14</f>
        <v>0</v>
      </c>
      <c r="K14" s="434">
        <f>SUM('אייר - מאי.5'!K14)</f>
        <v>0</v>
      </c>
      <c r="L14" s="24" t="str">
        <f>T('אייר - מאי.5'!L14)</f>
        <v/>
      </c>
      <c r="M14" s="25" t="str">
        <f>T('אייר - מאי.5'!M14)</f>
        <v/>
      </c>
      <c r="N14" s="36" t="str">
        <f>T('אייר - מאי.5'!N14)</f>
        <v/>
      </c>
      <c r="O14" s="291">
        <f>'אייר - מאי.5'!O14</f>
        <v>0</v>
      </c>
      <c r="P14" s="27">
        <f>IF(Q14&gt;0,'אייר - מאי.5'!P14,0)</f>
        <v>0</v>
      </c>
      <c r="Q14" s="28">
        <f>'אייר - מאי.5'!Q14-1</f>
        <v>-1</v>
      </c>
      <c r="R14" s="25" t="str">
        <f>T('אייר - מאי.5'!R14)</f>
        <v/>
      </c>
      <c r="S14" s="29" t="str">
        <f>T('אייר - מאי.5'!S14)</f>
        <v/>
      </c>
      <c r="T14" s="291">
        <f>'אייר - מאי.5'!T14</f>
        <v>0</v>
      </c>
      <c r="U14" s="30">
        <f>IF(V14&gt;0,'אייר - מאי.5'!U14,0)</f>
        <v>0</v>
      </c>
      <c r="V14" s="31">
        <f>'אייר - מאי.5'!V14-1</f>
        <v>-1</v>
      </c>
      <c r="W14" s="32">
        <f>'אייר - מאי.5'!W14</f>
        <v>0</v>
      </c>
      <c r="X14" s="163"/>
      <c r="Y14" s="713"/>
      <c r="Z14" s="714"/>
      <c r="AA14" s="714"/>
      <c r="AB14" s="714"/>
      <c r="AC14" s="714"/>
      <c r="AD14" s="714"/>
      <c r="AE14" s="714"/>
      <c r="AF14" s="714"/>
      <c r="AG14" s="715"/>
    </row>
    <row r="15" spans="1:33" ht="15.6" x14ac:dyDescent="0.3">
      <c r="A15" s="125"/>
      <c r="B15" s="17" t="str">
        <f>T('אייר - מאי.5'!B15)</f>
        <v/>
      </c>
      <c r="C15" s="18">
        <f>'אייר - מאי.5'!C15</f>
        <v>0</v>
      </c>
      <c r="D15" s="15"/>
      <c r="E15" s="19" t="str">
        <f>T('אייר - מאי.5'!E15)</f>
        <v/>
      </c>
      <c r="F15" s="20">
        <f>'אייר - מאי.5'!F15</f>
        <v>0</v>
      </c>
      <c r="G15" s="16"/>
      <c r="H15" s="433" t="str">
        <f>T('אייר - מאי.5'!H15)</f>
        <v/>
      </c>
      <c r="I15" s="22" t="str">
        <f>T('אייר - מאי.5'!I15)</f>
        <v/>
      </c>
      <c r="J15" s="293">
        <f>'אייר - מאי.5'!J15</f>
        <v>0</v>
      </c>
      <c r="K15" s="434">
        <f>SUM('אייר - מאי.5'!K15)</f>
        <v>0</v>
      </c>
      <c r="L15" s="24" t="str">
        <f>T('אייר - מאי.5'!L15)</f>
        <v/>
      </c>
      <c r="M15" s="25" t="str">
        <f>T('אייר - מאי.5'!M15)</f>
        <v/>
      </c>
      <c r="N15" s="36" t="str">
        <f>T('אייר - מאי.5'!N15)</f>
        <v/>
      </c>
      <c r="O15" s="291">
        <f>'אייר - מאי.5'!O15</f>
        <v>0</v>
      </c>
      <c r="P15" s="27">
        <f>IF(Q15&gt;0,'אייר - מאי.5'!P15,0)</f>
        <v>0</v>
      </c>
      <c r="Q15" s="28">
        <f>'אייר - מאי.5'!Q15-1</f>
        <v>-1</v>
      </c>
      <c r="R15" s="25" t="str">
        <f>T('אייר - מאי.5'!R15)</f>
        <v/>
      </c>
      <c r="S15" s="29" t="str">
        <f>T('אייר - מאי.5'!S15)</f>
        <v/>
      </c>
      <c r="T15" s="291">
        <f>'אייר - מאי.5'!T15</f>
        <v>0</v>
      </c>
      <c r="U15" s="30">
        <f>IF(V15&gt;0,'אייר - מאי.5'!U15,0)</f>
        <v>0</v>
      </c>
      <c r="V15" s="31">
        <f>'אייר - מאי.5'!V15-1</f>
        <v>-1</v>
      </c>
      <c r="W15" s="32">
        <f>'אייר - מאי.5'!W15</f>
        <v>0</v>
      </c>
      <c r="X15" s="163"/>
      <c r="Y15" s="713"/>
      <c r="Z15" s="714"/>
      <c r="AA15" s="714"/>
      <c r="AB15" s="714"/>
      <c r="AC15" s="714"/>
      <c r="AD15" s="714"/>
      <c r="AE15" s="714"/>
      <c r="AF15" s="714"/>
      <c r="AG15" s="715"/>
    </row>
    <row r="16" spans="1:33" ht="15.9" customHeight="1" x14ac:dyDescent="0.3">
      <c r="A16" s="125"/>
      <c r="B16" s="17" t="str">
        <f>T('אייר - מאי.5'!B16)</f>
        <v/>
      </c>
      <c r="C16" s="18">
        <f>'אייר - מאי.5'!C16</f>
        <v>0</v>
      </c>
      <c r="D16" s="15"/>
      <c r="E16" s="19" t="str">
        <f>T('אייר - מאי.5'!E16)</f>
        <v/>
      </c>
      <c r="F16" s="20">
        <f>'אייר - מאי.5'!F16</f>
        <v>0</v>
      </c>
      <c r="G16" s="16"/>
      <c r="H16" s="435" t="str">
        <f>T('אייר - מאי.5'!H16)</f>
        <v/>
      </c>
      <c r="I16" s="38" t="str">
        <f>T('אייר - מאי.5'!I16)</f>
        <v/>
      </c>
      <c r="J16" s="290">
        <f>'אייר - מאי.5'!J16</f>
        <v>0</v>
      </c>
      <c r="K16" s="434">
        <f>SUM('אייר - מאי.5'!K16)</f>
        <v>0</v>
      </c>
      <c r="L16" s="24" t="str">
        <f>T('אייר - מאי.5'!L16)</f>
        <v/>
      </c>
      <c r="M16" s="25" t="str">
        <f>T('אייר - מאי.5'!M16)</f>
        <v/>
      </c>
      <c r="N16" s="36" t="str">
        <f>T('אייר - מאי.5'!N16)</f>
        <v/>
      </c>
      <c r="O16" s="291">
        <f>'אייר - מאי.5'!O16</f>
        <v>0</v>
      </c>
      <c r="P16" s="27">
        <f>IF(Q16&gt;0,'אייר - מאי.5'!P16,0)</f>
        <v>0</v>
      </c>
      <c r="Q16" s="28">
        <f>'אייר - מאי.5'!Q16-1</f>
        <v>-1</v>
      </c>
      <c r="R16" s="25" t="str">
        <f>T('אייר - מאי.5'!R16)</f>
        <v/>
      </c>
      <c r="S16" s="29" t="str">
        <f>T('אייר - מאי.5'!S16)</f>
        <v/>
      </c>
      <c r="T16" s="291">
        <f>'אייר - מאי.5'!T16</f>
        <v>0</v>
      </c>
      <c r="U16" s="30">
        <f>IF(V16&gt;0,'אייר - מאי.5'!U16,0)</f>
        <v>0</v>
      </c>
      <c r="V16" s="31">
        <f>'אייר - מאי.5'!V16-1</f>
        <v>-1</v>
      </c>
      <c r="W16" s="32">
        <f>'אייר - מאי.5'!W16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80"/>
      <c r="R36" s="581"/>
      <c r="S36" s="577"/>
      <c r="T36" s="579"/>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82"/>
      <c r="R37" s="576"/>
      <c r="S37" s="577"/>
      <c r="T37" s="578"/>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SUM('אייר - מאי.5'!W40+W39+L39)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19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SUM('אייר - מאי.5'!U48)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SUM('אייר - מאי.5'!U49)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80"/>
    </row>
    <row r="54" spans="1:34" x14ac:dyDescent="0.25">
      <c r="A54" s="81"/>
      <c r="B54" s="82"/>
      <c r="C54" s="13"/>
      <c r="Y54" s="688"/>
      <c r="Z54" s="688"/>
      <c r="AA54" s="688"/>
      <c r="AB54" s="688"/>
      <c r="AC54" s="688"/>
      <c r="AD54" s="688"/>
      <c r="AE54" s="688"/>
      <c r="AF54" s="688"/>
      <c r="AG54" s="688"/>
    </row>
    <row r="55" spans="1:34" x14ac:dyDescent="0.25">
      <c r="A55" s="84"/>
      <c r="B55" s="85"/>
      <c r="C55" s="80"/>
      <c r="D55" s="79"/>
      <c r="E55" s="80"/>
      <c r="F55" s="85"/>
      <c r="H55" s="86"/>
      <c r="I55" s="86"/>
      <c r="J55" s="80"/>
      <c r="K55" s="80"/>
      <c r="L55" s="80"/>
      <c r="Y55" s="688"/>
      <c r="Z55" s="688"/>
      <c r="AA55" s="688"/>
      <c r="AB55" s="688"/>
      <c r="AC55" s="688"/>
      <c r="AD55" s="688"/>
      <c r="AE55" s="688"/>
      <c r="AF55" s="688"/>
      <c r="AG55" s="688"/>
    </row>
    <row r="56" spans="1:34" x14ac:dyDescent="0.25">
      <c r="A56" s="77"/>
      <c r="B56" s="85"/>
      <c r="C56" s="80"/>
      <c r="D56" s="79"/>
      <c r="E56" s="85"/>
      <c r="F56" s="80"/>
      <c r="H56" s="80"/>
      <c r="I56" s="80"/>
      <c r="J56" s="80"/>
      <c r="K56" s="80"/>
      <c r="L56" s="80"/>
      <c r="Y56" s="688"/>
      <c r="Z56" s="688"/>
      <c r="AA56" s="688"/>
      <c r="AB56" s="688"/>
      <c r="AC56" s="688"/>
      <c r="AD56" s="688"/>
      <c r="AE56" s="688"/>
      <c r="AF56" s="688"/>
      <c r="AG56" s="688"/>
    </row>
    <row r="57" spans="1:34" x14ac:dyDescent="0.25">
      <c r="A57" s="81"/>
      <c r="B57" s="85"/>
      <c r="C57" s="80"/>
      <c r="D57" s="79"/>
      <c r="E57" s="80"/>
      <c r="F57" s="80"/>
      <c r="H57" s="80"/>
      <c r="I57" s="80"/>
      <c r="J57" s="80"/>
      <c r="K57" s="80"/>
      <c r="L57" s="80"/>
      <c r="Y57" s="688"/>
      <c r="Z57" s="688"/>
      <c r="AA57" s="688"/>
      <c r="AB57" s="688"/>
      <c r="AC57" s="688"/>
      <c r="AD57" s="688"/>
      <c r="AE57" s="688"/>
      <c r="AF57" s="688"/>
      <c r="AG57" s="688"/>
    </row>
    <row r="58" spans="1:34" x14ac:dyDescent="0.25">
      <c r="C58" s="80"/>
      <c r="D58" s="79"/>
      <c r="E58" s="80"/>
      <c r="F58" s="80"/>
      <c r="H58" s="80"/>
      <c r="I58" s="80"/>
      <c r="J58" s="80"/>
      <c r="K58" s="80"/>
      <c r="L58" s="80"/>
      <c r="Y58" s="688"/>
      <c r="Z58" s="688"/>
      <c r="AA58" s="688"/>
      <c r="AB58" s="688"/>
      <c r="AC58" s="688"/>
      <c r="AD58" s="688"/>
      <c r="AE58" s="688"/>
      <c r="AF58" s="688"/>
      <c r="AG58" s="688"/>
    </row>
    <row r="59" spans="1:34" x14ac:dyDescent="0.25">
      <c r="C59" s="80"/>
      <c r="D59" s="79"/>
      <c r="E59" s="80"/>
      <c r="F59" s="80"/>
      <c r="H59" s="80"/>
      <c r="I59" s="80"/>
      <c r="J59" s="80"/>
      <c r="K59" s="80"/>
      <c r="L59" s="80"/>
      <c r="Y59" s="688"/>
      <c r="Z59" s="688"/>
      <c r="AA59" s="688"/>
      <c r="AB59" s="688"/>
      <c r="AC59" s="688"/>
      <c r="AD59" s="688"/>
      <c r="AE59" s="688"/>
      <c r="AF59" s="688"/>
      <c r="AG59" s="688"/>
    </row>
    <row r="60" spans="1:34" x14ac:dyDescent="0.25">
      <c r="C60" s="80"/>
      <c r="D60" s="79"/>
      <c r="E60" s="80"/>
      <c r="F60" s="80"/>
      <c r="H60" s="80"/>
      <c r="I60" s="80"/>
      <c r="J60" s="80"/>
      <c r="K60" s="80"/>
      <c r="L60" s="80"/>
      <c r="Y60" s="688"/>
      <c r="Z60" s="688"/>
      <c r="AA60" s="688"/>
      <c r="AB60" s="688"/>
      <c r="AC60" s="688"/>
      <c r="AD60" s="688"/>
      <c r="AE60" s="688"/>
      <c r="AF60" s="688"/>
      <c r="AG60" s="688"/>
    </row>
    <row r="61" spans="1:34" x14ac:dyDescent="0.25">
      <c r="C61" s="80"/>
      <c r="D61" s="79"/>
      <c r="E61" s="80"/>
      <c r="F61" s="80"/>
      <c r="H61" s="80"/>
      <c r="I61" s="80"/>
      <c r="J61" s="80"/>
      <c r="K61" s="80"/>
      <c r="L61" s="80"/>
      <c r="Y61" s="688"/>
      <c r="Z61" s="688"/>
      <c r="AA61" s="688"/>
      <c r="AB61" s="688"/>
      <c r="AC61" s="688"/>
      <c r="AD61" s="688"/>
      <c r="AE61" s="688"/>
      <c r="AF61" s="688"/>
      <c r="AG61" s="688"/>
    </row>
    <row r="62" spans="1:34" x14ac:dyDescent="0.25">
      <c r="C62" s="80"/>
      <c r="D62" s="79"/>
      <c r="E62" s="80"/>
      <c r="F62" s="81"/>
      <c r="H62" s="80"/>
      <c r="I62" s="80"/>
      <c r="J62" s="80"/>
      <c r="K62" s="80"/>
      <c r="L62" s="80"/>
      <c r="Y62" s="688"/>
      <c r="Z62" s="688"/>
      <c r="AA62" s="688"/>
      <c r="AB62" s="688"/>
      <c r="AC62" s="688"/>
      <c r="AD62" s="688"/>
      <c r="AE62" s="688"/>
      <c r="AF62" s="688"/>
      <c r="AG62" s="688"/>
    </row>
    <row r="63" spans="1:34" x14ac:dyDescent="0.25">
      <c r="C63" s="80"/>
      <c r="D63" s="79"/>
      <c r="E63" s="80"/>
      <c r="F63" s="80"/>
      <c r="H63" s="80"/>
      <c r="I63" s="80"/>
      <c r="J63" s="80"/>
      <c r="K63" s="80"/>
      <c r="L63" s="80"/>
    </row>
    <row r="64" spans="1:34" x14ac:dyDescent="0.25">
      <c r="C64" s="80"/>
      <c r="D64" s="79"/>
      <c r="E64" s="80"/>
      <c r="F64" s="80"/>
      <c r="H64" s="80"/>
      <c r="I64" s="80"/>
      <c r="J64" s="80"/>
      <c r="K64" s="80"/>
      <c r="L64" s="80"/>
    </row>
    <row r="65" spans="3:12" x14ac:dyDescent="0.25">
      <c r="C65" s="80"/>
      <c r="D65" s="79"/>
      <c r="E65" s="80"/>
      <c r="F65" s="80"/>
      <c r="H65" s="80"/>
      <c r="I65" s="80"/>
      <c r="J65" s="80"/>
      <c r="K65" s="80"/>
      <c r="L65" s="80"/>
    </row>
    <row r="66" spans="3:12" x14ac:dyDescent="0.25">
      <c r="C66" s="80"/>
      <c r="D66" s="79"/>
      <c r="E66" s="80"/>
      <c r="F66" s="80"/>
      <c r="H66" s="80"/>
      <c r="I66" s="80"/>
      <c r="J66" s="80"/>
      <c r="K66" s="80"/>
      <c r="L66" s="80"/>
    </row>
    <row r="67" spans="3:12" x14ac:dyDescent="0.25">
      <c r="C67" s="80"/>
      <c r="D67" s="79"/>
      <c r="E67" s="80"/>
      <c r="F67" s="80"/>
      <c r="H67" s="80"/>
      <c r="I67" s="80"/>
      <c r="J67" s="80"/>
      <c r="K67" s="80"/>
      <c r="L67" s="80"/>
    </row>
    <row r="68" spans="3:12" x14ac:dyDescent="0.25">
      <c r="C68" s="80"/>
      <c r="D68" s="79"/>
      <c r="E68" s="80"/>
      <c r="F68" s="80"/>
      <c r="H68" s="80"/>
      <c r="I68" s="80"/>
      <c r="J68" s="80"/>
      <c r="K68" s="80"/>
      <c r="L68" s="80"/>
    </row>
    <row r="69" spans="3:12" x14ac:dyDescent="0.25">
      <c r="C69" s="80"/>
      <c r="D69" s="79"/>
      <c r="E69" s="80"/>
      <c r="F69" s="80"/>
      <c r="H69" s="80"/>
      <c r="I69" s="80"/>
      <c r="J69" s="80"/>
      <c r="K69" s="80"/>
      <c r="L69" s="80"/>
    </row>
    <row r="70" spans="3:12" x14ac:dyDescent="0.25">
      <c r="C70" s="80"/>
      <c r="D70" s="79"/>
      <c r="E70" s="80"/>
      <c r="F70" s="80"/>
      <c r="H70" s="80"/>
      <c r="I70" s="80"/>
      <c r="J70" s="80"/>
      <c r="K70" s="80"/>
      <c r="L70" s="80"/>
    </row>
    <row r="71" spans="3:12" x14ac:dyDescent="0.25">
      <c r="C71" s="80"/>
      <c r="D71" s="79"/>
      <c r="E71" s="80"/>
      <c r="F71" s="80"/>
      <c r="H71" s="80"/>
      <c r="I71" s="80"/>
      <c r="J71" s="80"/>
      <c r="K71" s="80"/>
      <c r="L71" s="80"/>
    </row>
    <row r="72" spans="3:12" x14ac:dyDescent="0.25">
      <c r="C72" s="80"/>
      <c r="D72" s="79"/>
      <c r="E72" s="80"/>
      <c r="F72" s="80"/>
      <c r="H72" s="80"/>
      <c r="I72" s="80"/>
      <c r="J72" s="80"/>
      <c r="K72" s="80"/>
      <c r="L72" s="80"/>
    </row>
    <row r="73" spans="3:12" x14ac:dyDescent="0.25">
      <c r="C73" s="80"/>
      <c r="D73" s="79"/>
      <c r="E73" s="80"/>
      <c r="F73" s="80"/>
      <c r="H73" s="80"/>
      <c r="I73" s="80"/>
      <c r="J73" s="80"/>
      <c r="K73" s="80"/>
      <c r="L73" s="80"/>
    </row>
    <row r="74" spans="3:12" x14ac:dyDescent="0.25">
      <c r="C74" s="80"/>
      <c r="D74" s="79"/>
      <c r="E74" s="80"/>
      <c r="F74" s="80"/>
      <c r="H74" s="80"/>
      <c r="I74" s="80"/>
      <c r="J74" s="80"/>
      <c r="K74" s="80"/>
      <c r="L74" s="80"/>
    </row>
    <row r="75" spans="3:12" x14ac:dyDescent="0.25">
      <c r="C75" s="80"/>
      <c r="D75" s="79"/>
      <c r="E75" s="80"/>
      <c r="F75" s="80"/>
      <c r="H75" s="80"/>
      <c r="I75" s="80"/>
      <c r="J75" s="80"/>
      <c r="K75" s="80"/>
      <c r="L75" s="80"/>
    </row>
    <row r="76" spans="3:12" x14ac:dyDescent="0.25">
      <c r="C76" s="80"/>
      <c r="D76" s="79"/>
      <c r="E76" s="80"/>
      <c r="F76" s="80"/>
      <c r="H76" s="80"/>
      <c r="I76" s="80"/>
      <c r="J76" s="80"/>
      <c r="K76" s="80"/>
      <c r="L76" s="80"/>
    </row>
    <row r="77" spans="3:12" x14ac:dyDescent="0.25">
      <c r="C77" s="80"/>
      <c r="D77" s="79"/>
      <c r="E77" s="80"/>
      <c r="F77" s="80"/>
      <c r="H77" s="80"/>
      <c r="I77" s="80"/>
      <c r="J77" s="80"/>
      <c r="K77" s="80"/>
      <c r="L77" s="80"/>
    </row>
    <row r="78" spans="3:12" x14ac:dyDescent="0.25">
      <c r="C78" s="80"/>
      <c r="D78" s="79"/>
      <c r="E78" s="80"/>
      <c r="F78" s="80"/>
      <c r="H78" s="80"/>
      <c r="I78" s="80"/>
      <c r="J78" s="80"/>
      <c r="K78" s="80"/>
      <c r="L78" s="80"/>
    </row>
    <row r="79" spans="3:12" x14ac:dyDescent="0.25">
      <c r="C79" s="80"/>
      <c r="D79" s="79"/>
      <c r="E79" s="80"/>
      <c r="F79" s="80"/>
      <c r="H79" s="80"/>
      <c r="I79" s="80"/>
      <c r="J79" s="80"/>
      <c r="K79" s="80"/>
      <c r="L79" s="80"/>
    </row>
    <row r="80" spans="3:12" x14ac:dyDescent="0.25">
      <c r="C80" s="80"/>
      <c r="D80" s="79"/>
      <c r="E80" s="80"/>
      <c r="F80" s="80"/>
      <c r="H80" s="80"/>
      <c r="I80" s="80"/>
      <c r="J80" s="80"/>
      <c r="K80" s="80"/>
      <c r="L80" s="80"/>
    </row>
    <row r="81" spans="3:12" x14ac:dyDescent="0.25">
      <c r="C81" s="80"/>
      <c r="D81" s="79"/>
      <c r="E81" s="80"/>
      <c r="F81" s="80"/>
      <c r="H81" s="80"/>
      <c r="I81" s="80"/>
      <c r="J81" s="80"/>
      <c r="K81" s="80"/>
      <c r="L81" s="80"/>
    </row>
    <row r="82" spans="3:12" x14ac:dyDescent="0.25">
      <c r="C82" s="80"/>
      <c r="D82" s="79"/>
      <c r="E82" s="80"/>
      <c r="F82" s="80"/>
      <c r="H82" s="80"/>
      <c r="I82" s="80"/>
      <c r="J82" s="80"/>
      <c r="K82" s="80"/>
      <c r="L82" s="80"/>
    </row>
    <row r="83" spans="3:12" x14ac:dyDescent="0.25">
      <c r="C83" s="80"/>
      <c r="D83" s="79"/>
      <c r="E83" s="80"/>
      <c r="F83" s="80"/>
      <c r="H83" s="80"/>
      <c r="I83" s="80"/>
      <c r="J83" s="80"/>
      <c r="K83" s="80"/>
      <c r="L83" s="80"/>
    </row>
    <row r="84" spans="3:12" x14ac:dyDescent="0.25">
      <c r="C84" s="80"/>
      <c r="D84" s="79"/>
      <c r="E84" s="80"/>
      <c r="F84" s="80"/>
      <c r="H84" s="80"/>
      <c r="I84" s="80"/>
      <c r="J84" s="80"/>
      <c r="K84" s="80"/>
      <c r="L84" s="80"/>
    </row>
    <row r="85" spans="3:12" x14ac:dyDescent="0.25">
      <c r="C85" s="80"/>
      <c r="D85" s="79"/>
      <c r="E85" s="80"/>
      <c r="F85" s="80"/>
      <c r="H85" s="80"/>
      <c r="I85" s="80"/>
      <c r="J85" s="80"/>
      <c r="K85" s="80"/>
      <c r="L85" s="80"/>
    </row>
    <row r="86" spans="3:12" x14ac:dyDescent="0.25">
      <c r="C86" s="80"/>
      <c r="D86" s="79"/>
      <c r="E86" s="80"/>
      <c r="F86" s="80"/>
      <c r="H86" s="80"/>
      <c r="I86" s="80"/>
      <c r="J86" s="80"/>
      <c r="K86" s="80"/>
      <c r="L86" s="80"/>
    </row>
    <row r="87" spans="3:12" x14ac:dyDescent="0.25">
      <c r="C87" s="80"/>
      <c r="D87" s="79"/>
      <c r="E87" s="80"/>
      <c r="F87" s="80"/>
      <c r="H87" s="80"/>
      <c r="I87" s="80"/>
      <c r="J87" s="80"/>
      <c r="K87" s="80"/>
      <c r="L87" s="80"/>
    </row>
    <row r="88" spans="3:12" x14ac:dyDescent="0.25">
      <c r="C88" s="80"/>
      <c r="D88" s="79"/>
      <c r="E88" s="80"/>
      <c r="F88" s="80"/>
      <c r="H88" s="80"/>
      <c r="I88" s="80"/>
      <c r="J88" s="80"/>
      <c r="K88" s="80"/>
      <c r="L88" s="80"/>
    </row>
    <row r="89" spans="3:12" x14ac:dyDescent="0.25">
      <c r="C89" s="80"/>
      <c r="D89" s="79"/>
      <c r="E89" s="80"/>
      <c r="F89" s="80"/>
      <c r="H89" s="80"/>
      <c r="I89" s="80"/>
      <c r="J89" s="80"/>
      <c r="K89" s="80"/>
      <c r="L89" s="80"/>
    </row>
    <row r="90" spans="3:12" x14ac:dyDescent="0.25">
      <c r="C90" s="80"/>
      <c r="D90" s="79"/>
      <c r="E90" s="80"/>
      <c r="F90" s="80"/>
      <c r="H90" s="80"/>
      <c r="I90" s="80"/>
      <c r="J90" s="80"/>
      <c r="K90" s="80"/>
      <c r="L90" s="80"/>
    </row>
    <row r="91" spans="3:12" x14ac:dyDescent="0.25">
      <c r="C91" s="80"/>
      <c r="D91" s="79"/>
      <c r="E91" s="80"/>
      <c r="F91" s="80"/>
      <c r="H91" s="80"/>
      <c r="I91" s="80"/>
      <c r="J91" s="80"/>
      <c r="K91" s="80"/>
      <c r="L91" s="80"/>
    </row>
    <row r="92" spans="3:12" x14ac:dyDescent="0.25">
      <c r="C92" s="80"/>
      <c r="D92" s="79"/>
      <c r="E92" s="80"/>
      <c r="F92" s="80"/>
      <c r="H92" s="80"/>
      <c r="I92" s="80"/>
      <c r="J92" s="80"/>
      <c r="K92" s="80"/>
      <c r="L92" s="80"/>
    </row>
    <row r="93" spans="3:12" x14ac:dyDescent="0.25">
      <c r="C93" s="80"/>
      <c r="D93" s="79"/>
      <c r="E93" s="80"/>
      <c r="F93" s="80"/>
      <c r="H93" s="80"/>
      <c r="I93" s="80"/>
      <c r="J93" s="80"/>
      <c r="K93" s="80"/>
      <c r="L93" s="80"/>
    </row>
    <row r="94" spans="3:12" x14ac:dyDescent="0.25">
      <c r="C94" s="80"/>
    </row>
    <row r="95" spans="3:12" ht="14.4" customHeight="1" x14ac:dyDescent="0.25">
      <c r="C95" s="80"/>
    </row>
    <row r="96" spans="3:12" x14ac:dyDescent="0.25">
      <c r="C96" s="80"/>
    </row>
    <row r="97" spans="1:12" x14ac:dyDescent="0.25">
      <c r="C97" s="80"/>
    </row>
    <row r="98" spans="1:12" x14ac:dyDescent="0.25">
      <c r="B98" s="78"/>
      <c r="C98" s="80"/>
    </row>
    <row r="99" spans="1:12" x14ac:dyDescent="0.25">
      <c r="A99" s="81"/>
      <c r="C99" s="80"/>
    </row>
    <row r="100" spans="1:12" ht="14.4" customHeight="1" x14ac:dyDescent="0.25">
      <c r="A100" s="81"/>
      <c r="C100" s="80"/>
      <c r="D100" s="79"/>
    </row>
    <row r="101" spans="1:12" ht="14.4" customHeight="1" x14ac:dyDescent="0.25">
      <c r="A101" s="81"/>
      <c r="C101" s="80"/>
    </row>
    <row r="102" spans="1:12" ht="14.25" customHeight="1" x14ac:dyDescent="0.25">
      <c r="A102" s="81"/>
      <c r="C102" s="80"/>
    </row>
    <row r="103" spans="1:12" ht="14.25" customHeight="1" x14ac:dyDescent="0.4">
      <c r="A103" s="81"/>
      <c r="C103" s="80"/>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80"/>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80"/>
      <c r="E141" s="668"/>
      <c r="F141" s="668"/>
      <c r="G141" s="668"/>
      <c r="H141" s="668"/>
      <c r="I141" s="668"/>
      <c r="J141" s="668"/>
      <c r="K141" s="668"/>
      <c r="L141" s="668"/>
      <c r="P141" s="13" t="s">
        <v>138</v>
      </c>
    </row>
    <row r="142" spans="1:18" x14ac:dyDescent="0.25">
      <c r="A142" s="81"/>
      <c r="C142" s="80"/>
      <c r="H142" s="621"/>
      <c r="I142" s="621"/>
      <c r="J142" s="621"/>
      <c r="K142" s="621"/>
    </row>
    <row r="143" spans="1:18" x14ac:dyDescent="0.25">
      <c r="A143" s="81"/>
      <c r="C143" s="80"/>
    </row>
    <row r="144" spans="1:18" ht="13.2" customHeight="1" x14ac:dyDescent="0.25">
      <c r="Q144" s="90"/>
    </row>
    <row r="145" spans="1:18" ht="22.2" customHeight="1" x14ac:dyDescent="0.25">
      <c r="B145" s="91"/>
      <c r="C145" s="81"/>
      <c r="D145" s="92"/>
      <c r="E145" s="87"/>
      <c r="F145" s="87"/>
      <c r="G145" s="87"/>
      <c r="H145" s="87"/>
      <c r="I145" s="87"/>
      <c r="J145" s="87"/>
      <c r="K145" s="87"/>
      <c r="L145" s="87"/>
      <c r="M145" s="669"/>
      <c r="N145" s="669"/>
      <c r="O145" s="669"/>
      <c r="P145" s="93"/>
    </row>
    <row r="146" spans="1:18" ht="19.95" customHeight="1" thickBot="1" x14ac:dyDescent="0.3">
      <c r="B146" s="91"/>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x14ac:dyDescent="0.25">
      <c r="B152" s="464"/>
      <c r="C152" s="464"/>
      <c r="D152" s="465"/>
      <c r="E152" s="462"/>
      <c r="F152" s="459"/>
      <c r="G152" s="460"/>
      <c r="H152" s="461"/>
      <c r="I152" s="837"/>
      <c r="J152" s="837"/>
      <c r="K152" s="838"/>
      <c r="L152" s="819"/>
      <c r="M152" s="820"/>
      <c r="N152" s="820"/>
      <c r="O152" s="820"/>
      <c r="P152" s="102"/>
      <c r="Q152" s="80"/>
      <c r="R152" s="80"/>
    </row>
    <row r="153" spans="1:18" x14ac:dyDescent="0.25">
      <c r="A153" s="95"/>
      <c r="B153" s="815"/>
      <c r="C153" s="816"/>
      <c r="D153" s="816"/>
      <c r="E153" s="463"/>
      <c r="F153" s="817"/>
      <c r="G153" s="818"/>
      <c r="H153" s="818"/>
      <c r="I153" s="813"/>
      <c r="J153" s="813"/>
      <c r="K153" s="814"/>
      <c r="L153" s="821"/>
      <c r="M153" s="822"/>
      <c r="N153" s="822"/>
      <c r="O153" s="822"/>
      <c r="P153" s="457"/>
      <c r="Q153" s="80"/>
      <c r="R153" s="80"/>
    </row>
    <row r="154" spans="1:18" x14ac:dyDescent="0.25">
      <c r="A154" s="95"/>
      <c r="B154" s="633"/>
      <c r="C154" s="634"/>
      <c r="D154" s="625"/>
      <c r="E154" s="103"/>
      <c r="F154" s="635"/>
      <c r="G154" s="636"/>
      <c r="H154" s="637"/>
      <c r="I154" s="629"/>
      <c r="J154" s="629"/>
      <c r="K154" s="630"/>
      <c r="L154" s="638"/>
      <c r="M154" s="639"/>
      <c r="N154" s="639"/>
      <c r="O154" s="639"/>
      <c r="P154" s="105"/>
      <c r="Q154" s="458"/>
    </row>
    <row r="155" spans="1:18" x14ac:dyDescent="0.25">
      <c r="A155" s="95"/>
      <c r="B155" s="638"/>
      <c r="C155" s="639"/>
      <c r="D155" s="639"/>
      <c r="E155" s="103"/>
      <c r="F155" s="646"/>
      <c r="G155" s="639"/>
      <c r="H155" s="639"/>
      <c r="I155" s="629"/>
      <c r="J155" s="629"/>
      <c r="K155" s="630"/>
      <c r="L155" s="631"/>
      <c r="M155" s="632"/>
      <c r="N155" s="632"/>
      <c r="O155" s="632"/>
      <c r="P155" s="105"/>
      <c r="Q155" s="458"/>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811" t="s">
        <v>98</v>
      </c>
      <c r="G157" s="812"/>
      <c r="H157" s="641"/>
      <c r="I157" s="643">
        <f>SUM(I153:K156)</f>
        <v>0</v>
      </c>
      <c r="J157" s="644"/>
      <c r="K157" s="645"/>
      <c r="L157" s="640" t="s">
        <v>97</v>
      </c>
      <c r="M157" s="641"/>
      <c r="N157" s="641"/>
      <c r="O157" s="641"/>
      <c r="P157" s="229">
        <f>SUM(P153:P156)</f>
        <v>0</v>
      </c>
    </row>
    <row r="158" spans="1:18" ht="0.6" hidden="1" customHeight="1" thickTop="1" thickBot="1" x14ac:dyDescent="0.3">
      <c r="A158" s="81"/>
      <c r="C158" s="80"/>
      <c r="F158" s="442"/>
      <c r="G158" s="442"/>
    </row>
    <row r="159" spans="1:18" ht="0.6" customHeight="1" thickTop="1" thickBot="1" x14ac:dyDescent="0.3">
      <c r="A159" s="81"/>
      <c r="B159" s="475"/>
      <c r="C159" s="478"/>
      <c r="F159" s="478"/>
      <c r="G159" s="478"/>
    </row>
    <row r="160" spans="1:18" ht="21" customHeight="1" thickTop="1" x14ac:dyDescent="0.25">
      <c r="B160" s="233"/>
      <c r="C160" s="441"/>
      <c r="D160" s="836"/>
      <c r="E160" s="836"/>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2" t="s">
        <v>106</v>
      </c>
      <c r="F162" s="243">
        <f>SUM(C162)</f>
        <v>0</v>
      </c>
      <c r="G162" s="622" t="s">
        <v>107</v>
      </c>
      <c r="H162" s="622"/>
      <c r="I162" s="623">
        <f>C162+F162</f>
        <v>0</v>
      </c>
      <c r="J162" s="623"/>
      <c r="K162" s="244"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107"/>
      <c r="S163" s="107"/>
      <c r="T163" s="107"/>
      <c r="U163" s="107"/>
      <c r="V163" s="107"/>
      <c r="W163" s="106"/>
    </row>
    <row r="164" spans="2:24" ht="24.6" hidden="1" customHeight="1" x14ac:dyDescent="0.25">
      <c r="F164" s="621"/>
      <c r="G164" s="621"/>
      <c r="H164" s="621"/>
      <c r="I164" s="824"/>
      <c r="J164" s="621"/>
      <c r="K164" s="621"/>
      <c r="L164" s="808" t="s">
        <v>119</v>
      </c>
      <c r="M164" s="808"/>
      <c r="N164" s="808"/>
      <c r="O164" s="809">
        <f>F162-M160-F171</f>
        <v>0</v>
      </c>
      <c r="P164" s="810"/>
      <c r="X164" s="108"/>
    </row>
    <row r="165" spans="2:24" ht="22.95"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233"/>
      <c r="C166" s="258"/>
      <c r="D166" s="259"/>
      <c r="E166" s="237"/>
      <c r="F166" s="827"/>
      <c r="G166" s="827"/>
      <c r="H166" s="466"/>
      <c r="I166" s="466"/>
      <c r="L166" s="605" t="s">
        <v>117</v>
      </c>
      <c r="M166" s="606"/>
      <c r="N166" s="606"/>
      <c r="O166" s="607">
        <f>C162-L162+C163</f>
        <v>0</v>
      </c>
      <c r="P166" s="606"/>
      <c r="U166" s="109"/>
      <c r="V166" s="109"/>
      <c r="W166" s="106"/>
    </row>
    <row r="167" spans="2:24" ht="24" customHeight="1" x14ac:dyDescent="0.3">
      <c r="B167" s="233"/>
      <c r="C167" s="258"/>
      <c r="D167" s="259"/>
      <c r="E167" s="237"/>
      <c r="F167" s="260"/>
      <c r="G167" s="260"/>
      <c r="H167" s="260"/>
      <c r="I167" s="260"/>
      <c r="J167" s="261"/>
      <c r="K167" s="261"/>
      <c r="L167" s="262"/>
      <c r="M167" s="263"/>
      <c r="N167" s="263"/>
      <c r="O167" s="264"/>
      <c r="P167" s="263"/>
      <c r="U167" s="109"/>
      <c r="V167" s="109"/>
      <c r="W167" s="106"/>
    </row>
    <row r="168" spans="2:24" ht="12.75" customHeight="1" x14ac:dyDescent="0.3">
      <c r="B168" s="233"/>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18.600000000000001" customHeight="1" thickBot="1" x14ac:dyDescent="0.3">
      <c r="B169" s="233"/>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615" t="s">
        <v>168</v>
      </c>
      <c r="C170" s="615"/>
      <c r="D170" s="615"/>
      <c r="E170" s="615"/>
      <c r="F170" s="831">
        <f>'אייר - מאי.5'!O168</f>
        <v>0</v>
      </c>
      <c r="G170" s="832"/>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233"/>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idden="1" x14ac:dyDescent="0.25">
      <c r="C174" s="111"/>
      <c r="D174" s="111"/>
      <c r="E174" s="111"/>
      <c r="F174" s="111"/>
      <c r="G174" s="111"/>
      <c r="H174" s="111"/>
      <c r="I174" s="111"/>
      <c r="J174" s="111"/>
      <c r="K174" s="111"/>
      <c r="L174" s="111"/>
      <c r="M174" s="111"/>
      <c r="N174" s="111"/>
      <c r="O174" s="111"/>
      <c r="P174" s="111"/>
      <c r="Q174" s="111"/>
    </row>
    <row r="175" spans="2:24" hidden="1" x14ac:dyDescent="0.25">
      <c r="C175" s="601"/>
      <c r="D175" s="601"/>
      <c r="E175" s="601"/>
      <c r="F175" s="601"/>
      <c r="G175" s="601"/>
      <c r="H175" s="601"/>
      <c r="I175" s="601"/>
      <c r="J175" s="80"/>
      <c r="K175" s="80"/>
      <c r="L175" s="80"/>
    </row>
    <row r="176" spans="2:24" hidden="1" x14ac:dyDescent="0.25">
      <c r="C176" s="80"/>
      <c r="D176" s="79"/>
      <c r="E176" s="80"/>
      <c r="F176" s="80"/>
      <c r="H176" s="80"/>
      <c r="I176" s="80"/>
      <c r="J176" s="80"/>
      <c r="K176" s="80"/>
      <c r="L176" s="80"/>
    </row>
    <row r="177" spans="3:12" hidden="1" x14ac:dyDescent="0.25">
      <c r="C177" s="80"/>
      <c r="D177" s="79"/>
      <c r="E177" s="80"/>
      <c r="F177" s="80"/>
      <c r="H177" s="80"/>
      <c r="I177" s="80"/>
      <c r="J177" s="80"/>
      <c r="K177" s="80"/>
      <c r="L177" s="80"/>
    </row>
    <row r="178" spans="3:12" hidden="1" x14ac:dyDescent="0.25">
      <c r="C178" s="80"/>
      <c r="D178" s="79"/>
      <c r="E178" s="80"/>
      <c r="F178" s="80"/>
      <c r="H178" s="80"/>
      <c r="I178" s="80"/>
      <c r="J178" s="80"/>
      <c r="K178" s="80"/>
      <c r="L178" s="80"/>
    </row>
    <row r="179" spans="3:12" hidden="1" x14ac:dyDescent="0.25">
      <c r="C179" s="80"/>
      <c r="D179" s="79"/>
      <c r="E179" s="80"/>
      <c r="F179" s="80"/>
      <c r="H179" s="80"/>
      <c r="I179" s="80"/>
      <c r="J179" s="80"/>
      <c r="K179" s="80"/>
      <c r="L179" s="80"/>
    </row>
    <row r="180" spans="3:12" hidden="1" x14ac:dyDescent="0.25">
      <c r="C180" s="80"/>
      <c r="D180" s="79"/>
      <c r="E180" s="80"/>
      <c r="F180" s="80"/>
      <c r="H180" s="80"/>
      <c r="I180" s="80"/>
      <c r="J180" s="80"/>
      <c r="K180" s="80"/>
      <c r="L180" s="80"/>
    </row>
    <row r="181" spans="3:12" hidden="1" x14ac:dyDescent="0.25">
      <c r="C181" s="80"/>
      <c r="D181" s="79"/>
      <c r="E181" s="80"/>
      <c r="F181" s="80"/>
      <c r="H181" s="80"/>
      <c r="I181" s="80"/>
      <c r="J181" s="80"/>
      <c r="K181" s="80"/>
      <c r="L181" s="80"/>
    </row>
    <row r="182" spans="3:12" hidden="1" x14ac:dyDescent="0.25">
      <c r="C182" s="80"/>
      <c r="D182" s="79"/>
      <c r="E182" s="80"/>
      <c r="F182" s="80"/>
      <c r="H182" s="80"/>
      <c r="I182" s="80"/>
      <c r="J182" s="80"/>
      <c r="K182" s="80"/>
      <c r="L182" s="80"/>
    </row>
    <row r="183" spans="3:12" hidden="1" x14ac:dyDescent="0.25">
      <c r="C183" s="80"/>
      <c r="D183" s="79"/>
      <c r="E183" s="80"/>
      <c r="F183" s="80"/>
      <c r="H183" s="80"/>
      <c r="I183" s="80"/>
      <c r="J183" s="80"/>
      <c r="K183" s="80"/>
      <c r="L183" s="80"/>
    </row>
    <row r="184" spans="3:12" hidden="1" x14ac:dyDescent="0.25">
      <c r="C184" s="80"/>
      <c r="D184" s="79"/>
      <c r="E184" s="80"/>
      <c r="F184" s="80"/>
      <c r="H184" s="80"/>
      <c r="I184" s="80"/>
      <c r="J184" s="80"/>
      <c r="K184" s="80"/>
      <c r="L184" s="80"/>
    </row>
    <row r="185" spans="3:12" hidden="1" x14ac:dyDescent="0.25">
      <c r="C185" s="80"/>
      <c r="D185" s="79"/>
      <c r="E185" s="80"/>
      <c r="F185" s="80"/>
      <c r="H185" s="80"/>
      <c r="I185" s="80"/>
      <c r="J185" s="80"/>
      <c r="K185" s="80"/>
      <c r="L185" s="80"/>
    </row>
    <row r="186" spans="3:12" hidden="1" x14ac:dyDescent="0.25">
      <c r="C186" s="80"/>
      <c r="D186" s="79"/>
      <c r="E186" s="80"/>
      <c r="F186" s="80"/>
      <c r="H186" s="80"/>
      <c r="I186" s="80"/>
      <c r="J186" s="80"/>
      <c r="K186" s="80"/>
      <c r="L186" s="80"/>
    </row>
    <row r="187" spans="3:12" hidden="1" x14ac:dyDescent="0.25">
      <c r="C187" s="80"/>
      <c r="D187" s="79"/>
      <c r="E187" s="80"/>
      <c r="F187" s="80"/>
      <c r="H187" s="80"/>
      <c r="I187" s="80"/>
      <c r="J187" s="80"/>
      <c r="K187" s="80"/>
      <c r="L187" s="80"/>
    </row>
    <row r="188" spans="3:12" hidden="1" x14ac:dyDescent="0.25">
      <c r="C188" s="80"/>
      <c r="D188" s="79"/>
      <c r="E188" s="80"/>
      <c r="F188" s="80"/>
      <c r="H188" s="80"/>
      <c r="I188" s="80"/>
      <c r="J188" s="80"/>
      <c r="K188" s="80"/>
      <c r="L188" s="80"/>
    </row>
    <row r="189" spans="3:12" hidden="1" x14ac:dyDescent="0.25">
      <c r="C189" s="80"/>
      <c r="D189" s="79"/>
      <c r="E189" s="80"/>
      <c r="F189" s="80"/>
      <c r="H189" s="80"/>
      <c r="I189" s="80"/>
      <c r="J189" s="80"/>
      <c r="K189" s="80"/>
      <c r="L189" s="80"/>
    </row>
    <row r="190" spans="3:12" hidden="1" x14ac:dyDescent="0.25">
      <c r="C190" s="80"/>
      <c r="D190" s="79"/>
      <c r="E190" s="80"/>
      <c r="F190" s="80"/>
      <c r="H190" s="80"/>
      <c r="I190" s="80"/>
      <c r="J190" s="80"/>
      <c r="K190" s="80"/>
      <c r="L190" s="80"/>
    </row>
    <row r="191" spans="3:12" hidden="1" x14ac:dyDescent="0.25">
      <c r="C191" s="80"/>
      <c r="D191" s="79"/>
      <c r="E191" s="80"/>
      <c r="F191" s="80"/>
      <c r="H191" s="80"/>
      <c r="I191" s="80"/>
      <c r="J191" s="80"/>
      <c r="K191" s="80"/>
      <c r="L191" s="80"/>
    </row>
    <row r="192" spans="3:12" hidden="1" x14ac:dyDescent="0.25">
      <c r="C192" s="80"/>
      <c r="D192" s="79"/>
      <c r="E192" s="80"/>
      <c r="F192" s="80"/>
      <c r="H192" s="80"/>
      <c r="I192" s="80"/>
      <c r="J192" s="80"/>
      <c r="K192" s="80"/>
      <c r="L192" s="80"/>
    </row>
    <row r="193" spans="3:12" hidden="1" x14ac:dyDescent="0.25">
      <c r="C193" s="80"/>
      <c r="D193" s="79"/>
      <c r="E193" s="80"/>
      <c r="F193" s="80"/>
      <c r="H193" s="80"/>
      <c r="I193" s="80"/>
      <c r="J193" s="80"/>
      <c r="K193" s="80"/>
      <c r="L193" s="80"/>
    </row>
    <row r="194" spans="3:12" hidden="1" x14ac:dyDescent="0.25">
      <c r="C194" s="80"/>
      <c r="D194" s="79"/>
      <c r="E194" s="80"/>
      <c r="F194" s="80"/>
      <c r="H194" s="80"/>
      <c r="I194" s="80"/>
      <c r="J194" s="80"/>
      <c r="K194" s="80"/>
      <c r="L194" s="80"/>
    </row>
    <row r="195" spans="3:12" hidden="1" x14ac:dyDescent="0.25">
      <c r="C195" s="80"/>
      <c r="D195" s="79"/>
      <c r="E195" s="80"/>
      <c r="F195" s="80"/>
      <c r="H195" s="80"/>
      <c r="I195" s="80"/>
      <c r="J195" s="80"/>
      <c r="K195" s="80"/>
      <c r="L195" s="80"/>
    </row>
    <row r="196" spans="3:12" hidden="1" x14ac:dyDescent="0.25">
      <c r="C196" s="80"/>
      <c r="D196" s="79"/>
      <c r="E196" s="80"/>
      <c r="F196" s="80"/>
      <c r="H196" s="80"/>
      <c r="I196" s="80"/>
      <c r="J196" s="80"/>
      <c r="K196" s="80"/>
      <c r="L196" s="80"/>
    </row>
    <row r="197" spans="3:12" hidden="1" x14ac:dyDescent="0.25">
      <c r="C197" s="80"/>
      <c r="D197" s="79"/>
      <c r="E197" s="80"/>
      <c r="F197" s="80"/>
      <c r="H197" s="80"/>
      <c r="I197" s="80"/>
      <c r="J197" s="80"/>
      <c r="K197" s="80"/>
      <c r="L197" s="80"/>
    </row>
    <row r="198" spans="3:12" hidden="1" x14ac:dyDescent="0.25">
      <c r="C198" s="80"/>
      <c r="D198" s="79"/>
      <c r="E198" s="80"/>
      <c r="F198" s="80"/>
      <c r="H198" s="80"/>
      <c r="I198" s="80"/>
      <c r="J198" s="80"/>
      <c r="K198" s="80"/>
      <c r="L198" s="80"/>
    </row>
    <row r="199" spans="3:12" hidden="1" x14ac:dyDescent="0.25">
      <c r="C199" s="80"/>
      <c r="D199" s="79"/>
      <c r="E199" s="80"/>
      <c r="F199" s="80"/>
      <c r="H199" s="80"/>
      <c r="I199" s="80"/>
      <c r="J199" s="80"/>
      <c r="K199" s="80"/>
      <c r="L199" s="80"/>
    </row>
    <row r="200" spans="3:12" hidden="1" x14ac:dyDescent="0.25">
      <c r="C200" s="80"/>
      <c r="D200" s="79"/>
      <c r="E200" s="80"/>
      <c r="F200" s="80"/>
      <c r="H200" s="80"/>
      <c r="I200" s="80"/>
      <c r="J200" s="80"/>
      <c r="K200" s="80"/>
      <c r="L200" s="80"/>
    </row>
    <row r="201" spans="3:12" hidden="1" x14ac:dyDescent="0.25">
      <c r="C201" s="80"/>
      <c r="D201" s="79"/>
      <c r="E201" s="80"/>
      <c r="F201" s="80"/>
      <c r="H201" s="80"/>
      <c r="I201" s="80"/>
      <c r="J201" s="80"/>
      <c r="K201" s="80"/>
      <c r="L201" s="80"/>
    </row>
    <row r="202" spans="3:12" hidden="1" x14ac:dyDescent="0.25">
      <c r="C202" s="80"/>
      <c r="D202" s="79"/>
      <c r="E202" s="80"/>
      <c r="F202" s="80"/>
      <c r="H202" s="80"/>
      <c r="I202" s="80"/>
      <c r="J202" s="80"/>
      <c r="K202" s="80"/>
      <c r="L202" s="80"/>
    </row>
    <row r="203" spans="3:12" hidden="1" x14ac:dyDescent="0.25">
      <c r="C203" s="80"/>
      <c r="D203" s="79"/>
      <c r="E203" s="80"/>
      <c r="F203" s="80"/>
      <c r="H203" s="80"/>
      <c r="I203" s="80"/>
      <c r="J203" s="80"/>
      <c r="K203" s="80"/>
      <c r="L203" s="80"/>
    </row>
    <row r="204" spans="3:12" hidden="1" x14ac:dyDescent="0.25">
      <c r="C204" s="80"/>
      <c r="D204" s="79"/>
      <c r="E204" s="80"/>
      <c r="F204" s="80"/>
      <c r="H204" s="80"/>
      <c r="I204" s="80"/>
      <c r="J204" s="80"/>
      <c r="K204" s="80"/>
      <c r="L204" s="80"/>
    </row>
    <row r="205" spans="3:12" hidden="1" x14ac:dyDescent="0.25">
      <c r="C205" s="80"/>
      <c r="D205" s="79"/>
      <c r="E205" s="80"/>
      <c r="F205" s="80"/>
      <c r="H205" s="80"/>
      <c r="I205" s="80"/>
      <c r="J205" s="80"/>
      <c r="K205" s="80"/>
      <c r="L205" s="80"/>
    </row>
    <row r="206" spans="3:12" hidden="1" x14ac:dyDescent="0.25">
      <c r="C206" s="80"/>
      <c r="D206" s="79"/>
      <c r="E206" s="80"/>
      <c r="F206" s="80"/>
      <c r="H206" s="80"/>
      <c r="I206" s="80"/>
      <c r="J206" s="80"/>
      <c r="K206" s="80"/>
      <c r="L206" s="80"/>
    </row>
    <row r="207" spans="3:12" hidden="1" x14ac:dyDescent="0.25">
      <c r="C207" s="80"/>
      <c r="D207" s="79"/>
      <c r="E207" s="80"/>
      <c r="F207" s="80"/>
      <c r="H207" s="80"/>
      <c r="I207" s="80"/>
      <c r="J207" s="80"/>
      <c r="K207" s="80"/>
      <c r="L207" s="80"/>
    </row>
    <row r="208" spans="3:12" hidden="1" x14ac:dyDescent="0.25">
      <c r="C208" s="80"/>
      <c r="D208" s="79"/>
      <c r="E208" s="80"/>
      <c r="F208" s="80"/>
      <c r="H208" s="80"/>
      <c r="I208" s="80"/>
      <c r="J208" s="80"/>
      <c r="K208" s="80"/>
      <c r="L208" s="80"/>
    </row>
    <row r="209" spans="3:14" hidden="1" x14ac:dyDescent="0.25">
      <c r="C209" s="80"/>
      <c r="D209" s="79"/>
      <c r="E209" s="80"/>
      <c r="F209" s="80"/>
      <c r="H209" s="80"/>
      <c r="I209" s="80"/>
      <c r="J209" s="80"/>
      <c r="K209" s="80"/>
      <c r="L209" s="80"/>
      <c r="M209" s="80"/>
      <c r="N209" s="80"/>
    </row>
    <row r="210" spans="3:14" hidden="1" x14ac:dyDescent="0.25">
      <c r="C210" s="80"/>
      <c r="D210" s="79"/>
      <c r="E210" s="80"/>
      <c r="F210" s="80"/>
      <c r="H210" s="80"/>
      <c r="I210" s="80"/>
      <c r="J210" s="80"/>
      <c r="K210" s="80"/>
      <c r="L210" s="80"/>
      <c r="M210" s="80"/>
      <c r="N210" s="80"/>
    </row>
    <row r="211" spans="3:14" hidden="1" x14ac:dyDescent="0.25">
      <c r="C211" s="80"/>
      <c r="D211" s="79"/>
      <c r="E211" s="80"/>
      <c r="F211" s="80"/>
      <c r="H211" s="80"/>
      <c r="I211" s="80"/>
      <c r="J211" s="80"/>
      <c r="K211" s="80"/>
      <c r="L211" s="80"/>
      <c r="M211" s="80"/>
      <c r="N211" s="80"/>
    </row>
    <row r="212" spans="3:14" hidden="1" x14ac:dyDescent="0.25">
      <c r="C212" s="80"/>
      <c r="D212" s="79"/>
      <c r="E212" s="80"/>
      <c r="F212" s="80"/>
      <c r="H212" s="80"/>
      <c r="I212" s="80"/>
      <c r="J212" s="80"/>
      <c r="K212" s="80"/>
      <c r="L212" s="80"/>
      <c r="M212" s="80"/>
      <c r="N212" s="80"/>
    </row>
    <row r="213" spans="3:14" hidden="1" x14ac:dyDescent="0.25">
      <c r="C213" s="80"/>
      <c r="D213" s="79"/>
      <c r="E213" s="80"/>
      <c r="F213" s="80"/>
      <c r="H213" s="80"/>
      <c r="I213" s="80"/>
      <c r="J213" s="80"/>
      <c r="K213" s="80"/>
      <c r="L213" s="80"/>
      <c r="M213" s="80"/>
      <c r="N213" s="80"/>
    </row>
    <row r="214" spans="3:14" hidden="1" x14ac:dyDescent="0.25">
      <c r="C214" s="80"/>
      <c r="D214" s="79"/>
      <c r="E214" s="80"/>
      <c r="F214" s="80"/>
      <c r="H214" s="80"/>
      <c r="I214" s="80"/>
      <c r="J214" s="80"/>
      <c r="K214" s="80"/>
      <c r="L214" s="80"/>
      <c r="M214" s="80"/>
      <c r="N214" s="80"/>
    </row>
    <row r="215" spans="3:14" hidden="1" x14ac:dyDescent="0.25">
      <c r="C215" s="80"/>
      <c r="D215" s="79"/>
      <c r="E215" s="80"/>
      <c r="F215" s="80"/>
      <c r="H215" s="80"/>
      <c r="I215" s="80"/>
      <c r="J215" s="80"/>
      <c r="K215" s="80"/>
      <c r="L215" s="80"/>
      <c r="M215" s="80"/>
      <c r="N215" s="80"/>
    </row>
    <row r="216" spans="3:14" hidden="1" x14ac:dyDescent="0.25">
      <c r="C216" s="80"/>
      <c r="D216" s="79"/>
      <c r="E216" s="80"/>
      <c r="F216" s="80"/>
      <c r="H216" s="80"/>
      <c r="I216" s="80"/>
      <c r="J216" s="80"/>
      <c r="K216" s="80"/>
      <c r="L216" s="80"/>
      <c r="M216" s="80"/>
      <c r="N216" s="80"/>
    </row>
    <row r="217" spans="3:14" hidden="1" x14ac:dyDescent="0.25">
      <c r="C217" s="80"/>
      <c r="D217" s="79"/>
      <c r="E217" s="80"/>
      <c r="F217" s="80"/>
      <c r="H217" s="80"/>
      <c r="I217" s="80"/>
      <c r="J217" s="80"/>
      <c r="K217" s="80"/>
      <c r="L217" s="80"/>
      <c r="M217" s="80"/>
      <c r="N217" s="80"/>
    </row>
    <row r="218" spans="3:14" hidden="1" x14ac:dyDescent="0.25">
      <c r="C218" s="80"/>
      <c r="D218" s="79"/>
      <c r="E218" s="80"/>
      <c r="F218" s="80"/>
      <c r="H218" s="80"/>
      <c r="I218" s="80"/>
      <c r="J218" s="80"/>
      <c r="K218" s="80"/>
      <c r="L218" s="80"/>
      <c r="M218" s="80"/>
      <c r="N218" s="80"/>
    </row>
    <row r="219" spans="3:14" hidden="1" x14ac:dyDescent="0.25">
      <c r="C219" s="80"/>
      <c r="D219" s="79"/>
      <c r="E219" s="80"/>
      <c r="F219" s="80"/>
      <c r="H219" s="80"/>
      <c r="I219" s="80"/>
      <c r="J219" s="80"/>
      <c r="K219" s="80"/>
      <c r="L219" s="80"/>
      <c r="M219" s="80"/>
      <c r="N219" s="80"/>
    </row>
    <row r="220" spans="3:14" hidden="1" x14ac:dyDescent="0.25">
      <c r="C220" s="80"/>
      <c r="D220" s="79"/>
      <c r="E220" s="80"/>
      <c r="F220" s="80"/>
      <c r="H220" s="80"/>
      <c r="I220" s="80"/>
      <c r="J220" s="80"/>
      <c r="K220" s="80"/>
      <c r="L220" s="80"/>
      <c r="M220" s="80"/>
      <c r="N220" s="80"/>
    </row>
    <row r="221" spans="3:14" hidden="1" x14ac:dyDescent="0.25">
      <c r="C221" s="80"/>
      <c r="D221" s="79"/>
      <c r="E221" s="80"/>
      <c r="F221" s="80"/>
      <c r="H221" s="80"/>
      <c r="I221" s="80"/>
      <c r="J221" s="80"/>
      <c r="K221" s="80"/>
      <c r="L221" s="80"/>
      <c r="M221" s="80"/>
      <c r="N221" s="80"/>
    </row>
    <row r="222" spans="3:14" hidden="1" x14ac:dyDescent="0.25">
      <c r="C222" s="80"/>
      <c r="D222" s="79"/>
      <c r="E222" s="80"/>
      <c r="F222" s="80"/>
      <c r="H222" s="80"/>
      <c r="I222" s="80"/>
      <c r="J222" s="80"/>
      <c r="K222" s="80"/>
      <c r="L222" s="80"/>
      <c r="M222" s="80"/>
      <c r="N222" s="80"/>
    </row>
    <row r="223" spans="3:14" hidden="1" x14ac:dyDescent="0.25">
      <c r="C223" s="80"/>
      <c r="D223" s="79"/>
      <c r="E223" s="80"/>
      <c r="F223" s="80"/>
      <c r="H223" s="80"/>
      <c r="I223" s="80"/>
      <c r="J223" s="80"/>
      <c r="K223" s="80"/>
      <c r="L223" s="80"/>
      <c r="M223" s="80"/>
      <c r="N223" s="80"/>
    </row>
    <row r="224" spans="3:14" hidden="1" x14ac:dyDescent="0.25">
      <c r="C224" s="80"/>
      <c r="D224" s="79"/>
      <c r="E224" s="80"/>
      <c r="F224" s="80"/>
      <c r="H224" s="80"/>
      <c r="I224" s="80"/>
      <c r="J224" s="80"/>
      <c r="K224" s="80"/>
      <c r="L224" s="80"/>
      <c r="M224" s="80"/>
      <c r="N224" s="80"/>
    </row>
    <row r="225" spans="3:14" hidden="1" x14ac:dyDescent="0.25">
      <c r="C225" s="80"/>
      <c r="D225" s="79"/>
      <c r="E225" s="80"/>
      <c r="F225" s="80"/>
      <c r="H225" s="80"/>
      <c r="I225" s="80"/>
      <c r="J225" s="80"/>
      <c r="K225" s="80"/>
      <c r="L225" s="80"/>
      <c r="M225" s="80"/>
      <c r="N225" s="80"/>
    </row>
    <row r="226" spans="3:14" hidden="1" x14ac:dyDescent="0.25">
      <c r="C226" s="80"/>
      <c r="D226" s="79"/>
      <c r="E226" s="80"/>
      <c r="F226" s="80"/>
      <c r="H226" s="80"/>
      <c r="I226" s="80"/>
      <c r="J226" s="80"/>
      <c r="K226" s="80"/>
      <c r="L226" s="80"/>
      <c r="M226" s="80"/>
      <c r="N226" s="80"/>
    </row>
    <row r="227" spans="3:14" hidden="1" x14ac:dyDescent="0.25">
      <c r="C227" s="80"/>
      <c r="D227" s="79"/>
      <c r="E227" s="80"/>
      <c r="F227" s="80"/>
      <c r="H227" s="80"/>
      <c r="I227" s="80"/>
      <c r="J227" s="80"/>
      <c r="K227" s="80"/>
      <c r="L227" s="80"/>
      <c r="M227" s="80"/>
      <c r="N227" s="80"/>
    </row>
    <row r="228" spans="3:14" hidden="1" x14ac:dyDescent="0.25">
      <c r="C228" s="80"/>
      <c r="D228" s="79"/>
      <c r="E228" s="80"/>
      <c r="F228" s="80"/>
      <c r="H228" s="80"/>
      <c r="I228" s="80"/>
      <c r="J228" s="80"/>
      <c r="K228" s="80"/>
      <c r="L228" s="80"/>
      <c r="M228" s="80"/>
      <c r="N228" s="80"/>
    </row>
    <row r="229" spans="3:14" hidden="1" x14ac:dyDescent="0.25">
      <c r="C229" s="80"/>
      <c r="D229" s="79"/>
      <c r="E229" s="80"/>
      <c r="F229" s="80"/>
      <c r="H229" s="80"/>
      <c r="I229" s="80"/>
      <c r="J229" s="80"/>
      <c r="K229" s="80"/>
      <c r="L229" s="80"/>
      <c r="M229" s="80"/>
      <c r="N229" s="80"/>
    </row>
    <row r="230" spans="3:14" hidden="1" x14ac:dyDescent="0.25">
      <c r="C230" s="80"/>
      <c r="D230" s="79"/>
      <c r="E230" s="80"/>
      <c r="F230" s="80"/>
      <c r="H230" s="80"/>
      <c r="I230" s="80"/>
      <c r="J230" s="80"/>
      <c r="K230" s="80"/>
      <c r="L230" s="80"/>
      <c r="M230" s="80"/>
      <c r="N230" s="80"/>
    </row>
    <row r="231" spans="3:14" hidden="1" x14ac:dyDescent="0.25">
      <c r="C231" s="80"/>
      <c r="D231" s="79"/>
      <c r="E231" s="80"/>
      <c r="F231" s="80"/>
      <c r="H231" s="80"/>
      <c r="I231" s="80"/>
      <c r="J231" s="80"/>
      <c r="K231" s="80"/>
      <c r="L231" s="80"/>
      <c r="M231" s="80"/>
      <c r="N231" s="80"/>
    </row>
    <row r="232" spans="3:14" hidden="1" x14ac:dyDescent="0.25">
      <c r="C232" s="80"/>
      <c r="D232" s="79"/>
      <c r="E232" s="80"/>
      <c r="F232" s="80"/>
      <c r="H232" s="80"/>
      <c r="I232" s="80"/>
      <c r="J232" s="80"/>
      <c r="K232" s="80"/>
      <c r="L232" s="80"/>
      <c r="M232" s="80"/>
      <c r="N232" s="80"/>
    </row>
    <row r="233" spans="3:14" hidden="1" x14ac:dyDescent="0.25">
      <c r="C233" s="80"/>
      <c r="D233" s="79"/>
      <c r="E233" s="80"/>
      <c r="F233" s="80"/>
      <c r="H233" s="80"/>
      <c r="I233" s="80"/>
      <c r="J233" s="80"/>
      <c r="K233" s="80"/>
      <c r="L233" s="80"/>
      <c r="M233" s="80"/>
      <c r="N233" s="80"/>
    </row>
    <row r="234" spans="3:14" hidden="1" x14ac:dyDescent="0.25">
      <c r="C234" s="80"/>
      <c r="D234" s="79"/>
      <c r="E234" s="80"/>
      <c r="F234" s="80"/>
      <c r="H234" s="80"/>
      <c r="I234" s="80"/>
      <c r="J234" s="80"/>
      <c r="K234" s="80"/>
      <c r="L234" s="80"/>
      <c r="M234" s="80"/>
      <c r="N234" s="80"/>
    </row>
    <row r="235" spans="3:14" hidden="1" x14ac:dyDescent="0.25">
      <c r="C235" s="80"/>
      <c r="D235" s="79"/>
      <c r="E235" s="80"/>
      <c r="F235" s="80"/>
      <c r="H235" s="80"/>
      <c r="I235" s="80"/>
      <c r="J235" s="80"/>
      <c r="K235" s="80"/>
      <c r="L235" s="80"/>
      <c r="M235" s="80"/>
      <c r="N235" s="80"/>
    </row>
    <row r="236" spans="3:14" hidden="1" x14ac:dyDescent="0.25">
      <c r="C236" s="80"/>
      <c r="D236" s="79"/>
      <c r="E236" s="80"/>
      <c r="F236" s="80"/>
      <c r="H236" s="80"/>
      <c r="I236" s="80"/>
      <c r="J236" s="80"/>
      <c r="K236" s="80"/>
      <c r="L236" s="80"/>
      <c r="M236" s="80"/>
      <c r="N236" s="80"/>
    </row>
    <row r="237" spans="3:14" hidden="1" x14ac:dyDescent="0.25">
      <c r="C237" s="80"/>
      <c r="D237" s="79"/>
      <c r="E237" s="80"/>
      <c r="F237" s="80"/>
      <c r="H237" s="80"/>
      <c r="I237" s="80"/>
      <c r="J237" s="80"/>
      <c r="K237" s="80"/>
      <c r="L237" s="80"/>
      <c r="M237" s="80"/>
      <c r="N237" s="80"/>
    </row>
    <row r="238" spans="3:14" hidden="1" x14ac:dyDescent="0.25">
      <c r="C238" s="80"/>
      <c r="D238" s="79"/>
      <c r="E238" s="80"/>
      <c r="F238" s="80"/>
      <c r="H238" s="80"/>
      <c r="I238" s="80"/>
      <c r="J238" s="80"/>
      <c r="K238" s="80"/>
      <c r="L238" s="80"/>
      <c r="M238" s="80"/>
      <c r="N238" s="80"/>
    </row>
    <row r="239" spans="3:14" hidden="1" x14ac:dyDescent="0.25">
      <c r="C239" s="80"/>
      <c r="D239" s="79"/>
      <c r="E239" s="80"/>
      <c r="F239" s="80"/>
      <c r="H239" s="80"/>
      <c r="I239" s="80"/>
      <c r="J239" s="80"/>
      <c r="K239" s="80"/>
      <c r="L239" s="80"/>
      <c r="M239" s="80"/>
      <c r="N239" s="80"/>
    </row>
    <row r="240" spans="3:14" hidden="1" x14ac:dyDescent="0.25">
      <c r="C240" s="80"/>
      <c r="D240" s="79"/>
      <c r="E240" s="80"/>
      <c r="F240" s="80"/>
      <c r="H240" s="80"/>
      <c r="I240" s="80"/>
      <c r="J240" s="80"/>
      <c r="K240" s="80"/>
      <c r="L240" s="80"/>
      <c r="M240" s="80"/>
      <c r="N240" s="80"/>
    </row>
    <row r="241" spans="3:14" hidden="1" x14ac:dyDescent="0.25">
      <c r="C241" s="80"/>
      <c r="D241" s="79"/>
      <c r="E241" s="80"/>
      <c r="F241" s="80"/>
      <c r="H241" s="80"/>
      <c r="I241" s="80"/>
      <c r="J241" s="80"/>
      <c r="K241" s="80"/>
      <c r="L241" s="80"/>
      <c r="M241" s="80"/>
      <c r="N241" s="80"/>
    </row>
    <row r="242" spans="3:14" hidden="1" x14ac:dyDescent="0.25">
      <c r="C242" s="80"/>
      <c r="D242" s="79"/>
      <c r="E242" s="80"/>
      <c r="F242" s="80"/>
      <c r="H242" s="80"/>
      <c r="I242" s="80"/>
      <c r="J242" s="80"/>
      <c r="K242" s="80"/>
      <c r="L242" s="80"/>
      <c r="M242" s="80"/>
      <c r="N242" s="80"/>
    </row>
    <row r="243" spans="3:14" hidden="1" x14ac:dyDescent="0.25">
      <c r="C243" s="80"/>
      <c r="D243" s="79"/>
      <c r="E243" s="80"/>
      <c r="F243" s="80"/>
      <c r="H243" s="80"/>
      <c r="I243" s="80"/>
      <c r="J243" s="80"/>
      <c r="K243" s="80"/>
      <c r="L243" s="80"/>
      <c r="M243" s="80"/>
      <c r="N243" s="80"/>
    </row>
    <row r="244" spans="3:14" hidden="1" x14ac:dyDescent="0.25">
      <c r="C244" s="80"/>
      <c r="D244" s="79"/>
      <c r="E244" s="80"/>
      <c r="F244" s="80"/>
      <c r="H244" s="80"/>
      <c r="I244" s="80"/>
      <c r="J244" s="80"/>
      <c r="K244" s="80"/>
      <c r="L244" s="80"/>
      <c r="M244" s="80"/>
      <c r="N244" s="80"/>
    </row>
    <row r="245" spans="3:14" hidden="1" x14ac:dyDescent="0.25">
      <c r="C245" s="80"/>
      <c r="D245" s="79"/>
      <c r="E245" s="80"/>
      <c r="F245" s="80"/>
      <c r="H245" s="80"/>
      <c r="I245" s="80"/>
      <c r="J245" s="80"/>
      <c r="K245" s="80"/>
      <c r="L245" s="80"/>
      <c r="M245" s="80"/>
      <c r="N245" s="80"/>
    </row>
    <row r="246" spans="3:14" hidden="1" x14ac:dyDescent="0.25">
      <c r="C246" s="80"/>
      <c r="D246" s="79"/>
      <c r="E246" s="80"/>
      <c r="F246" s="80"/>
      <c r="H246" s="80"/>
      <c r="I246" s="80"/>
      <c r="J246" s="80"/>
      <c r="K246" s="80"/>
      <c r="L246" s="80"/>
      <c r="M246" s="80"/>
      <c r="N246" s="80"/>
    </row>
    <row r="247" spans="3:14" hidden="1" x14ac:dyDescent="0.25">
      <c r="C247" s="80"/>
      <c r="D247" s="79"/>
      <c r="E247" s="80"/>
      <c r="F247" s="80"/>
      <c r="H247" s="80"/>
      <c r="I247" s="80"/>
      <c r="J247" s="80"/>
      <c r="K247" s="80"/>
      <c r="L247" s="80"/>
      <c r="M247" s="80"/>
      <c r="N247" s="80"/>
    </row>
    <row r="248" spans="3:14" hidden="1" x14ac:dyDescent="0.25">
      <c r="C248" s="80"/>
      <c r="D248" s="79"/>
      <c r="E248" s="80"/>
      <c r="F248" s="80"/>
      <c r="H248" s="80"/>
      <c r="I248" s="80"/>
      <c r="J248" s="80"/>
      <c r="K248" s="80"/>
      <c r="L248" s="80"/>
      <c r="M248" s="80"/>
      <c r="N248" s="80"/>
    </row>
    <row r="249" spans="3:14" hidden="1" x14ac:dyDescent="0.25">
      <c r="C249" s="80"/>
      <c r="D249" s="79"/>
      <c r="E249" s="80"/>
      <c r="F249" s="80"/>
      <c r="H249" s="80"/>
      <c r="I249" s="80"/>
      <c r="J249" s="80"/>
      <c r="K249" s="80"/>
      <c r="L249" s="80"/>
      <c r="M249" s="80"/>
      <c r="N249" s="80"/>
    </row>
    <row r="250" spans="3:14" hidden="1" x14ac:dyDescent="0.25">
      <c r="C250" s="80"/>
      <c r="D250" s="79"/>
      <c r="E250" s="80"/>
      <c r="F250" s="80"/>
      <c r="H250" s="80"/>
      <c r="I250" s="80"/>
      <c r="J250" s="80"/>
      <c r="K250" s="80"/>
      <c r="L250" s="80"/>
      <c r="M250" s="80"/>
      <c r="N250" s="80"/>
    </row>
    <row r="251" spans="3:14" hidden="1" x14ac:dyDescent="0.25">
      <c r="C251" s="80"/>
      <c r="D251" s="79"/>
      <c r="E251" s="80"/>
      <c r="F251" s="80"/>
      <c r="H251" s="80"/>
      <c r="I251" s="80"/>
      <c r="J251" s="80"/>
      <c r="K251" s="80"/>
      <c r="L251" s="80"/>
      <c r="M251" s="80"/>
      <c r="N251" s="80"/>
    </row>
    <row r="252" spans="3:14" hidden="1" x14ac:dyDescent="0.25">
      <c r="C252" s="80"/>
      <c r="D252" s="79"/>
      <c r="E252" s="80"/>
      <c r="F252" s="80"/>
      <c r="H252" s="80"/>
      <c r="I252" s="80"/>
      <c r="J252" s="80"/>
      <c r="K252" s="80"/>
      <c r="L252" s="80"/>
      <c r="M252" s="80"/>
      <c r="N252" s="80"/>
    </row>
    <row r="253" spans="3:14" hidden="1" x14ac:dyDescent="0.25">
      <c r="C253" s="80"/>
      <c r="D253" s="79"/>
      <c r="E253" s="80"/>
      <c r="F253" s="80"/>
      <c r="H253" s="80"/>
      <c r="I253" s="80"/>
      <c r="J253" s="80"/>
      <c r="K253" s="80"/>
      <c r="L253" s="80"/>
      <c r="M253" s="80"/>
      <c r="N253" s="80"/>
    </row>
    <row r="254" spans="3:14" hidden="1" x14ac:dyDescent="0.25">
      <c r="C254" s="80"/>
      <c r="D254" s="79"/>
      <c r="E254" s="80"/>
      <c r="F254" s="80"/>
      <c r="H254" s="80"/>
      <c r="I254" s="80"/>
      <c r="J254" s="80"/>
      <c r="K254" s="80"/>
      <c r="L254" s="80"/>
      <c r="M254" s="80"/>
      <c r="N254" s="80"/>
    </row>
    <row r="255" spans="3:14" hidden="1" x14ac:dyDescent="0.25">
      <c r="C255" s="80"/>
      <c r="D255" s="79"/>
      <c r="E255" s="80"/>
      <c r="F255" s="80"/>
      <c r="H255" s="80"/>
      <c r="I255" s="80"/>
      <c r="J255" s="80"/>
      <c r="K255" s="80"/>
      <c r="L255" s="80"/>
      <c r="M255" s="80"/>
      <c r="N255" s="80"/>
    </row>
    <row r="256" spans="3:14" hidden="1" x14ac:dyDescent="0.25">
      <c r="C256" s="80"/>
      <c r="D256" s="79"/>
      <c r="E256" s="80"/>
      <c r="F256" s="80"/>
      <c r="H256" s="80"/>
      <c r="I256" s="80"/>
      <c r="J256" s="80"/>
      <c r="K256" s="80"/>
      <c r="L256" s="80"/>
      <c r="M256" s="80"/>
      <c r="N256" s="80"/>
    </row>
    <row r="257" spans="3:14" hidden="1" x14ac:dyDescent="0.25">
      <c r="C257" s="80"/>
      <c r="D257" s="79"/>
      <c r="E257" s="80"/>
      <c r="F257" s="80"/>
      <c r="H257" s="80"/>
      <c r="I257" s="80"/>
      <c r="J257" s="80"/>
      <c r="K257" s="80"/>
      <c r="L257" s="80"/>
      <c r="M257" s="80"/>
      <c r="N257" s="80"/>
    </row>
    <row r="258" spans="3:14" hidden="1" x14ac:dyDescent="0.25">
      <c r="C258" s="80"/>
      <c r="D258" s="79"/>
      <c r="E258" s="80"/>
      <c r="F258" s="80"/>
      <c r="H258" s="80"/>
      <c r="I258" s="80"/>
      <c r="J258" s="80"/>
      <c r="K258" s="80"/>
      <c r="L258" s="80"/>
      <c r="M258" s="80"/>
      <c r="N258" s="80"/>
    </row>
    <row r="259" spans="3:14" hidden="1" x14ac:dyDescent="0.25">
      <c r="C259" s="80"/>
      <c r="D259" s="79"/>
      <c r="E259" s="80"/>
      <c r="F259" s="80"/>
      <c r="H259" s="80"/>
      <c r="I259" s="80"/>
      <c r="J259" s="80"/>
      <c r="K259" s="80"/>
      <c r="L259" s="80"/>
      <c r="M259" s="80"/>
      <c r="N259" s="80"/>
    </row>
    <row r="260" spans="3:14" hidden="1" x14ac:dyDescent="0.25">
      <c r="C260" s="80"/>
      <c r="D260" s="79"/>
      <c r="E260" s="80"/>
      <c r="F260" s="80"/>
      <c r="H260" s="80"/>
      <c r="I260" s="80"/>
      <c r="J260" s="80"/>
      <c r="K260" s="80"/>
      <c r="L260" s="80"/>
      <c r="M260" s="80"/>
      <c r="N260" s="80"/>
    </row>
    <row r="261" spans="3:14" hidden="1" x14ac:dyDescent="0.25">
      <c r="C261" s="80"/>
      <c r="D261" s="79"/>
      <c r="E261" s="80"/>
      <c r="F261" s="80"/>
      <c r="H261" s="80"/>
      <c r="I261" s="80"/>
      <c r="J261" s="80"/>
      <c r="K261" s="80"/>
      <c r="L261" s="80"/>
      <c r="M261" s="80"/>
      <c r="N261" s="80"/>
    </row>
    <row r="262" spans="3:14" hidden="1" x14ac:dyDescent="0.25">
      <c r="C262" s="80"/>
      <c r="D262" s="79"/>
      <c r="E262" s="80"/>
      <c r="F262" s="80"/>
      <c r="H262" s="80"/>
      <c r="I262" s="80"/>
      <c r="J262" s="80"/>
      <c r="K262" s="80"/>
      <c r="L262" s="80"/>
      <c r="M262" s="80"/>
      <c r="N262" s="80"/>
    </row>
    <row r="263" spans="3:14" hidden="1" x14ac:dyDescent="0.25">
      <c r="C263" s="80"/>
      <c r="D263" s="79"/>
      <c r="E263" s="80"/>
      <c r="F263" s="80"/>
      <c r="H263" s="80"/>
      <c r="I263" s="80"/>
      <c r="J263" s="80"/>
      <c r="K263" s="80"/>
      <c r="L263" s="80"/>
      <c r="M263" s="80"/>
      <c r="N263" s="80"/>
    </row>
    <row r="264" spans="3:14" hidden="1" x14ac:dyDescent="0.25">
      <c r="C264" s="80"/>
      <c r="D264" s="79"/>
      <c r="E264" s="80"/>
      <c r="F264" s="80"/>
      <c r="H264" s="80"/>
      <c r="I264" s="80"/>
      <c r="J264" s="80"/>
      <c r="K264" s="80"/>
      <c r="L264" s="80"/>
      <c r="M264" s="80"/>
      <c r="N264" s="80"/>
    </row>
    <row r="265" spans="3:14" hidden="1" x14ac:dyDescent="0.25">
      <c r="C265" s="80"/>
      <c r="D265" s="79"/>
      <c r="E265" s="80"/>
      <c r="F265" s="80"/>
      <c r="H265" s="80"/>
      <c r="I265" s="80"/>
      <c r="J265" s="80"/>
      <c r="K265" s="80"/>
      <c r="L265" s="80"/>
      <c r="M265" s="80"/>
      <c r="N265" s="80"/>
    </row>
    <row r="266" spans="3:14" hidden="1" x14ac:dyDescent="0.25">
      <c r="C266" s="80"/>
      <c r="D266" s="79"/>
      <c r="E266" s="80"/>
      <c r="F266" s="80"/>
      <c r="H266" s="80"/>
      <c r="I266" s="80"/>
      <c r="J266" s="80"/>
      <c r="K266" s="80"/>
      <c r="L266" s="80"/>
      <c r="M266" s="80"/>
      <c r="N266" s="80"/>
    </row>
    <row r="267" spans="3:14" hidden="1" x14ac:dyDescent="0.25">
      <c r="C267" s="80"/>
      <c r="D267" s="79"/>
      <c r="E267" s="80"/>
      <c r="F267" s="80"/>
      <c r="H267" s="80"/>
      <c r="I267" s="80"/>
      <c r="J267" s="80"/>
      <c r="K267" s="80"/>
      <c r="L267" s="80"/>
      <c r="M267" s="80"/>
      <c r="N267" s="80"/>
    </row>
    <row r="268" spans="3:14" hidden="1" x14ac:dyDescent="0.25">
      <c r="C268" s="80"/>
      <c r="D268" s="79"/>
      <c r="E268" s="80"/>
      <c r="F268" s="80"/>
      <c r="H268" s="80"/>
      <c r="I268" s="80"/>
      <c r="J268" s="80"/>
      <c r="K268" s="80"/>
      <c r="L268" s="80"/>
      <c r="M268" s="80"/>
      <c r="N268" s="80"/>
    </row>
    <row r="269" spans="3:14" hidden="1" x14ac:dyDescent="0.25">
      <c r="C269" s="80"/>
      <c r="D269" s="79"/>
      <c r="E269" s="80"/>
      <c r="F269" s="80"/>
      <c r="H269" s="80"/>
      <c r="I269" s="80"/>
      <c r="J269" s="80"/>
      <c r="K269" s="80"/>
      <c r="L269" s="80"/>
      <c r="M269" s="80"/>
      <c r="N269" s="80"/>
    </row>
    <row r="270" spans="3:14" hidden="1" x14ac:dyDescent="0.25">
      <c r="C270" s="80"/>
      <c r="D270" s="79"/>
      <c r="E270" s="80"/>
      <c r="F270" s="80"/>
      <c r="H270" s="80"/>
      <c r="I270" s="80"/>
      <c r="J270" s="80"/>
      <c r="K270" s="80"/>
      <c r="L270" s="80"/>
      <c r="M270" s="80"/>
      <c r="N270" s="80"/>
    </row>
    <row r="271" spans="3:14" hidden="1" x14ac:dyDescent="0.25">
      <c r="C271" s="80"/>
      <c r="D271" s="79"/>
      <c r="E271" s="80"/>
      <c r="F271" s="80"/>
      <c r="H271" s="80"/>
      <c r="I271" s="80"/>
      <c r="J271" s="80"/>
      <c r="K271" s="80"/>
      <c r="L271" s="80"/>
      <c r="M271" s="80"/>
      <c r="N271" s="80"/>
    </row>
    <row r="272" spans="3:14" hidden="1" x14ac:dyDescent="0.25">
      <c r="C272" s="80"/>
      <c r="D272" s="79"/>
      <c r="E272" s="80"/>
      <c r="F272" s="80"/>
      <c r="H272" s="80"/>
      <c r="I272" s="80"/>
      <c r="J272" s="80"/>
      <c r="K272" s="80"/>
      <c r="L272" s="80"/>
      <c r="M272" s="80"/>
      <c r="N272" s="80"/>
    </row>
    <row r="273" spans="3:14" hidden="1" x14ac:dyDescent="0.25">
      <c r="C273" s="80"/>
      <c r="D273" s="79"/>
      <c r="E273" s="80"/>
      <c r="F273" s="80"/>
      <c r="H273" s="80"/>
      <c r="I273" s="80"/>
      <c r="J273" s="80"/>
      <c r="K273" s="80"/>
      <c r="L273" s="80"/>
      <c r="M273" s="80"/>
      <c r="N273" s="80"/>
    </row>
    <row r="274" spans="3:14" hidden="1" x14ac:dyDescent="0.25">
      <c r="C274" s="80"/>
      <c r="D274" s="79"/>
      <c r="E274" s="80"/>
      <c r="F274" s="80"/>
      <c r="H274" s="80"/>
      <c r="I274" s="80"/>
      <c r="J274" s="80"/>
      <c r="K274" s="80"/>
      <c r="L274" s="80"/>
      <c r="M274" s="80"/>
      <c r="N274" s="80"/>
    </row>
    <row r="275" spans="3:14" hidden="1" x14ac:dyDescent="0.25">
      <c r="C275" s="80"/>
      <c r="D275" s="79"/>
      <c r="E275" s="80"/>
      <c r="F275" s="80"/>
      <c r="H275" s="80"/>
      <c r="I275" s="80"/>
      <c r="J275" s="80"/>
      <c r="K275" s="80"/>
      <c r="L275" s="80"/>
      <c r="M275" s="80"/>
      <c r="N275" s="80"/>
    </row>
    <row r="276" spans="3:14" hidden="1" x14ac:dyDescent="0.25">
      <c r="C276" s="80"/>
      <c r="D276" s="79"/>
      <c r="E276" s="80"/>
      <c r="F276" s="80"/>
      <c r="H276" s="80"/>
      <c r="I276" s="80"/>
      <c r="J276" s="80"/>
      <c r="K276" s="80"/>
      <c r="L276" s="80"/>
      <c r="M276" s="80"/>
      <c r="N276" s="80"/>
    </row>
    <row r="277" spans="3:14" hidden="1" x14ac:dyDescent="0.25">
      <c r="C277" s="80"/>
      <c r="D277" s="79"/>
      <c r="E277" s="80"/>
      <c r="F277" s="80"/>
      <c r="H277" s="80"/>
      <c r="I277" s="80"/>
      <c r="J277" s="80"/>
      <c r="K277" s="80"/>
      <c r="L277" s="80"/>
      <c r="M277" s="80"/>
      <c r="N277" s="80"/>
    </row>
    <row r="278" spans="3:14" hidden="1" x14ac:dyDescent="0.25">
      <c r="C278" s="80"/>
      <c r="D278" s="79"/>
      <c r="E278" s="80"/>
      <c r="F278" s="80"/>
      <c r="H278" s="80"/>
      <c r="I278" s="80"/>
      <c r="J278" s="80"/>
      <c r="K278" s="80"/>
      <c r="L278" s="80"/>
      <c r="M278" s="80"/>
      <c r="N278" s="80"/>
    </row>
    <row r="279" spans="3:14" hidden="1" x14ac:dyDescent="0.25">
      <c r="C279" s="80"/>
      <c r="D279" s="79"/>
      <c r="E279" s="80"/>
      <c r="F279" s="80"/>
      <c r="H279" s="80"/>
      <c r="I279" s="80"/>
      <c r="J279" s="80"/>
      <c r="K279" s="80"/>
      <c r="L279" s="80"/>
      <c r="M279" s="80"/>
      <c r="N279" s="80"/>
    </row>
    <row r="280" spans="3:14" hidden="1" x14ac:dyDescent="0.25">
      <c r="C280" s="80"/>
      <c r="D280" s="79"/>
      <c r="E280" s="80"/>
      <c r="F280" s="80"/>
      <c r="H280" s="80"/>
      <c r="I280" s="80"/>
      <c r="J280" s="80"/>
      <c r="K280" s="80"/>
      <c r="L280" s="80"/>
      <c r="M280" s="80"/>
      <c r="N280" s="80"/>
    </row>
    <row r="281" spans="3:14" hidden="1" x14ac:dyDescent="0.25">
      <c r="C281" s="80"/>
      <c r="D281" s="79"/>
      <c r="E281" s="80"/>
      <c r="F281" s="80"/>
      <c r="H281" s="80"/>
      <c r="I281" s="80"/>
      <c r="J281" s="80"/>
      <c r="K281" s="80"/>
      <c r="L281" s="80"/>
      <c r="M281" s="80"/>
      <c r="N281" s="80"/>
    </row>
    <row r="282" spans="3:14" hidden="1" x14ac:dyDescent="0.25">
      <c r="C282" s="80"/>
      <c r="D282" s="79"/>
      <c r="E282" s="80"/>
      <c r="F282" s="80"/>
      <c r="H282" s="80"/>
      <c r="I282" s="80"/>
      <c r="J282" s="80"/>
      <c r="K282" s="80"/>
      <c r="L282" s="80"/>
      <c r="M282" s="80"/>
      <c r="N282" s="80"/>
    </row>
    <row r="283" spans="3:14" hidden="1" x14ac:dyDescent="0.25">
      <c r="C283" s="80"/>
      <c r="D283" s="79"/>
      <c r="E283" s="80"/>
      <c r="F283" s="80"/>
      <c r="H283" s="80"/>
      <c r="I283" s="80"/>
      <c r="J283" s="80"/>
      <c r="K283" s="80"/>
      <c r="L283" s="80"/>
      <c r="M283" s="80"/>
      <c r="N283" s="80"/>
    </row>
    <row r="284" spans="3:14" hidden="1" x14ac:dyDescent="0.25">
      <c r="C284" s="80"/>
      <c r="D284" s="79"/>
      <c r="E284" s="80"/>
      <c r="F284" s="80"/>
      <c r="H284" s="80"/>
      <c r="I284" s="80"/>
      <c r="J284" s="80"/>
      <c r="K284" s="80"/>
      <c r="L284" s="80"/>
      <c r="M284" s="80"/>
      <c r="N284" s="80"/>
    </row>
    <row r="285" spans="3:14" hidden="1" x14ac:dyDescent="0.25">
      <c r="C285" s="80"/>
      <c r="D285" s="79"/>
      <c r="E285" s="80"/>
      <c r="F285" s="80"/>
      <c r="H285" s="80"/>
      <c r="I285" s="80"/>
      <c r="J285" s="80"/>
      <c r="K285" s="80"/>
      <c r="L285" s="80"/>
      <c r="M285" s="80"/>
      <c r="N285" s="80"/>
    </row>
    <row r="286" spans="3:14" hidden="1" x14ac:dyDescent="0.25">
      <c r="C286" s="80"/>
      <c r="D286" s="79"/>
      <c r="E286" s="80"/>
      <c r="F286" s="80"/>
      <c r="H286" s="80"/>
      <c r="I286" s="80"/>
      <c r="J286" s="80"/>
      <c r="K286" s="80"/>
      <c r="L286" s="80"/>
      <c r="M286" s="80"/>
      <c r="N286" s="80"/>
    </row>
    <row r="287" spans="3:14" hidden="1" x14ac:dyDescent="0.25">
      <c r="C287" s="80"/>
      <c r="D287" s="79"/>
      <c r="E287" s="80"/>
      <c r="F287" s="80"/>
      <c r="H287" s="80"/>
      <c r="I287" s="80"/>
      <c r="J287" s="80"/>
      <c r="K287" s="80"/>
      <c r="L287" s="80"/>
      <c r="M287" s="80"/>
      <c r="N287" s="80"/>
    </row>
    <row r="288" spans="3:14" hidden="1" x14ac:dyDescent="0.25">
      <c r="C288" s="80"/>
      <c r="D288" s="79"/>
      <c r="E288" s="80"/>
      <c r="F288" s="80"/>
      <c r="H288" s="80"/>
      <c r="I288" s="80"/>
      <c r="J288" s="80"/>
      <c r="K288" s="80"/>
      <c r="L288" s="80"/>
      <c r="M288" s="80"/>
      <c r="N288" s="80"/>
    </row>
    <row r="289" spans="3:14" hidden="1" x14ac:dyDescent="0.25">
      <c r="C289" s="80"/>
      <c r="D289" s="79"/>
      <c r="E289" s="80"/>
      <c r="F289" s="80"/>
      <c r="H289" s="80"/>
      <c r="I289" s="80"/>
      <c r="J289" s="80"/>
      <c r="K289" s="80"/>
      <c r="L289" s="80"/>
      <c r="M289" s="80"/>
      <c r="N289" s="80"/>
    </row>
    <row r="290" spans="3:14" hidden="1" x14ac:dyDescent="0.25">
      <c r="C290" s="80"/>
      <c r="D290" s="79"/>
      <c r="E290" s="80"/>
      <c r="F290" s="80"/>
      <c r="H290" s="80"/>
      <c r="I290" s="80"/>
      <c r="J290" s="80"/>
      <c r="K290" s="80"/>
      <c r="L290" s="80"/>
      <c r="M290" s="80"/>
      <c r="N290" s="80"/>
    </row>
    <row r="291" spans="3:14" hidden="1" x14ac:dyDescent="0.25">
      <c r="C291" s="80"/>
      <c r="D291" s="79"/>
      <c r="E291" s="80"/>
      <c r="F291" s="80"/>
      <c r="H291" s="80"/>
      <c r="I291" s="80"/>
      <c r="J291" s="80"/>
      <c r="K291" s="80"/>
      <c r="L291" s="80"/>
      <c r="M291" s="80"/>
      <c r="N291" s="80"/>
    </row>
    <row r="292" spans="3:14" hidden="1" x14ac:dyDescent="0.25">
      <c r="C292" s="80"/>
      <c r="D292" s="79"/>
      <c r="E292" s="80"/>
      <c r="F292" s="80"/>
      <c r="H292" s="80"/>
      <c r="I292" s="80"/>
      <c r="J292" s="80"/>
      <c r="K292" s="80"/>
      <c r="L292" s="80"/>
      <c r="M292" s="80"/>
      <c r="N292" s="80"/>
    </row>
    <row r="293" spans="3:14" hidden="1" x14ac:dyDescent="0.25">
      <c r="C293" s="80"/>
      <c r="D293" s="79"/>
      <c r="E293" s="80"/>
      <c r="F293" s="80"/>
      <c r="H293" s="80"/>
      <c r="I293" s="80"/>
      <c r="J293" s="80"/>
      <c r="K293" s="80"/>
      <c r="L293" s="80"/>
      <c r="M293" s="80"/>
      <c r="N293" s="80"/>
    </row>
    <row r="294" spans="3:14" hidden="1" x14ac:dyDescent="0.25">
      <c r="C294" s="80"/>
      <c r="D294" s="79"/>
      <c r="E294" s="80"/>
      <c r="F294" s="80"/>
      <c r="H294" s="80"/>
      <c r="I294" s="80"/>
      <c r="J294" s="80"/>
      <c r="K294" s="80"/>
      <c r="L294" s="80"/>
      <c r="M294" s="80"/>
      <c r="N294" s="80"/>
    </row>
    <row r="295" spans="3:14" hidden="1" x14ac:dyDescent="0.25">
      <c r="C295" s="80"/>
      <c r="D295" s="79"/>
      <c r="E295" s="80"/>
      <c r="F295" s="80"/>
      <c r="H295" s="80"/>
      <c r="I295" s="80"/>
      <c r="J295" s="80"/>
      <c r="K295" s="80"/>
      <c r="L295" s="80"/>
      <c r="M295" s="80"/>
      <c r="N295" s="80"/>
    </row>
    <row r="296" spans="3:14" hidden="1" x14ac:dyDescent="0.25">
      <c r="C296" s="80"/>
      <c r="D296" s="79"/>
      <c r="E296" s="80"/>
      <c r="F296" s="80"/>
      <c r="H296" s="80"/>
      <c r="I296" s="80"/>
      <c r="J296" s="80"/>
      <c r="K296" s="80"/>
      <c r="L296" s="80"/>
      <c r="M296" s="80"/>
      <c r="N296" s="80"/>
    </row>
    <row r="297" spans="3:14" hidden="1" x14ac:dyDescent="0.25">
      <c r="C297" s="80"/>
      <c r="D297" s="79"/>
      <c r="E297" s="80"/>
      <c r="F297" s="80"/>
      <c r="H297" s="80"/>
      <c r="I297" s="80"/>
      <c r="J297" s="80"/>
      <c r="K297" s="80"/>
      <c r="L297" s="80"/>
      <c r="M297" s="80"/>
      <c r="N297" s="80"/>
    </row>
    <row r="298" spans="3:14" hidden="1" x14ac:dyDescent="0.25">
      <c r="C298" s="80"/>
      <c r="D298" s="79"/>
      <c r="E298" s="80"/>
      <c r="F298" s="80"/>
      <c r="H298" s="80"/>
      <c r="I298" s="80"/>
      <c r="J298" s="80"/>
      <c r="K298" s="80"/>
      <c r="L298" s="80"/>
      <c r="M298" s="80"/>
      <c r="N298" s="80"/>
    </row>
    <row r="299" spans="3:14" hidden="1" x14ac:dyDescent="0.25">
      <c r="C299" s="80"/>
      <c r="D299" s="79"/>
      <c r="E299" s="80"/>
      <c r="F299" s="80"/>
      <c r="H299" s="80"/>
      <c r="I299" s="80"/>
      <c r="J299" s="80"/>
      <c r="K299" s="80"/>
      <c r="L299" s="80"/>
      <c r="M299" s="80"/>
      <c r="N299" s="80"/>
    </row>
    <row r="300" spans="3:14" hidden="1" x14ac:dyDescent="0.25">
      <c r="C300" s="80"/>
      <c r="D300" s="79"/>
      <c r="E300" s="80"/>
      <c r="F300" s="80"/>
      <c r="H300" s="80"/>
      <c r="I300" s="80"/>
      <c r="J300" s="80"/>
      <c r="K300" s="80"/>
      <c r="L300" s="80"/>
      <c r="M300" s="80"/>
      <c r="N300" s="80"/>
    </row>
    <row r="301" spans="3:14" hidden="1" x14ac:dyDescent="0.25">
      <c r="C301" s="80"/>
      <c r="D301" s="79"/>
      <c r="E301" s="80"/>
      <c r="F301" s="80"/>
      <c r="H301" s="80"/>
      <c r="I301" s="80"/>
      <c r="J301" s="80"/>
      <c r="K301" s="80"/>
      <c r="L301" s="80"/>
      <c r="M301" s="80"/>
      <c r="N301" s="80"/>
    </row>
    <row r="302" spans="3:14" hidden="1" x14ac:dyDescent="0.25">
      <c r="C302" s="80"/>
      <c r="D302" s="79"/>
      <c r="E302" s="80"/>
      <c r="F302" s="80"/>
      <c r="H302" s="80"/>
      <c r="I302" s="80"/>
      <c r="J302" s="80"/>
      <c r="K302" s="80"/>
      <c r="L302" s="80"/>
      <c r="M302" s="80"/>
      <c r="N302" s="80"/>
    </row>
    <row r="303" spans="3:14" hidden="1" x14ac:dyDescent="0.25">
      <c r="C303" s="80"/>
      <c r="D303" s="79"/>
      <c r="E303" s="80"/>
      <c r="F303" s="80"/>
      <c r="H303" s="80"/>
      <c r="I303" s="80"/>
      <c r="J303" s="80"/>
      <c r="K303" s="80"/>
      <c r="L303" s="80"/>
      <c r="M303" s="80"/>
      <c r="N303" s="80"/>
    </row>
    <row r="304" spans="3:14" hidden="1" x14ac:dyDescent="0.25">
      <c r="C304" s="80"/>
      <c r="D304" s="79"/>
      <c r="E304" s="80"/>
      <c r="F304" s="80"/>
      <c r="H304" s="80"/>
      <c r="I304" s="80"/>
      <c r="J304" s="80"/>
      <c r="K304" s="80"/>
      <c r="L304" s="80"/>
      <c r="M304" s="80"/>
      <c r="N304" s="80"/>
    </row>
    <row r="305" spans="3:14" hidden="1" x14ac:dyDescent="0.25">
      <c r="C305" s="80"/>
      <c r="D305" s="79"/>
      <c r="E305" s="80"/>
      <c r="F305" s="80"/>
      <c r="H305" s="80"/>
      <c r="I305" s="80"/>
      <c r="J305" s="80"/>
      <c r="K305" s="80"/>
      <c r="L305" s="80"/>
      <c r="M305" s="80"/>
      <c r="N305" s="80"/>
    </row>
    <row r="306" spans="3:14" hidden="1" x14ac:dyDescent="0.25">
      <c r="C306" s="80"/>
      <c r="D306" s="79"/>
      <c r="E306" s="80"/>
      <c r="F306" s="80"/>
      <c r="H306" s="80"/>
      <c r="I306" s="80"/>
      <c r="J306" s="80"/>
      <c r="K306" s="80"/>
      <c r="L306" s="80"/>
      <c r="M306" s="80"/>
      <c r="N306" s="80"/>
    </row>
    <row r="307" spans="3:14" hidden="1" x14ac:dyDescent="0.25">
      <c r="C307" s="80"/>
      <c r="D307" s="79"/>
      <c r="E307" s="80"/>
      <c r="F307" s="80"/>
      <c r="H307" s="80"/>
      <c r="I307" s="80"/>
      <c r="J307" s="80"/>
      <c r="K307" s="80"/>
      <c r="L307" s="80"/>
      <c r="M307" s="80"/>
      <c r="N307" s="80"/>
    </row>
    <row r="308" spans="3:14" hidden="1" x14ac:dyDescent="0.25">
      <c r="C308" s="80"/>
      <c r="D308" s="79"/>
      <c r="E308" s="80"/>
      <c r="F308" s="80"/>
      <c r="H308" s="80"/>
      <c r="I308" s="80"/>
      <c r="J308" s="80"/>
      <c r="K308" s="80"/>
      <c r="L308" s="80"/>
      <c r="M308" s="80"/>
      <c r="N308" s="80"/>
    </row>
    <row r="309" spans="3:14" hidden="1" x14ac:dyDescent="0.25">
      <c r="C309" s="80"/>
      <c r="D309" s="79"/>
      <c r="E309" s="80"/>
      <c r="F309" s="80"/>
      <c r="H309" s="80"/>
      <c r="I309" s="80"/>
      <c r="J309" s="80"/>
      <c r="K309" s="80"/>
      <c r="L309" s="80"/>
      <c r="M309" s="80"/>
      <c r="N309" s="80"/>
    </row>
    <row r="310" spans="3:14" hidden="1" x14ac:dyDescent="0.25">
      <c r="C310" s="80"/>
      <c r="D310" s="79"/>
      <c r="E310" s="80"/>
      <c r="F310" s="80"/>
      <c r="H310" s="80"/>
      <c r="I310" s="80"/>
      <c r="J310" s="80"/>
      <c r="K310" s="80"/>
      <c r="L310" s="80"/>
      <c r="M310" s="80"/>
      <c r="N310" s="80"/>
    </row>
    <row r="311" spans="3:14" hidden="1" x14ac:dyDescent="0.25">
      <c r="C311" s="80"/>
      <c r="D311" s="79"/>
      <c r="E311" s="80"/>
      <c r="F311" s="80"/>
      <c r="H311" s="80"/>
      <c r="I311" s="80"/>
      <c r="J311" s="80"/>
      <c r="K311" s="80"/>
      <c r="L311" s="80"/>
      <c r="M311" s="80"/>
      <c r="N311" s="80"/>
    </row>
    <row r="312" spans="3:14" hidden="1" x14ac:dyDescent="0.25">
      <c r="C312" s="80"/>
      <c r="D312" s="79"/>
      <c r="E312" s="80"/>
      <c r="F312" s="80"/>
      <c r="H312" s="80"/>
      <c r="I312" s="80"/>
      <c r="J312" s="80"/>
      <c r="K312" s="80"/>
      <c r="L312" s="80"/>
      <c r="M312" s="80"/>
      <c r="N312" s="80"/>
    </row>
    <row r="313" spans="3:14" hidden="1" x14ac:dyDescent="0.25">
      <c r="C313" s="80"/>
      <c r="D313" s="79"/>
      <c r="E313" s="80"/>
      <c r="F313" s="80"/>
      <c r="H313" s="80"/>
      <c r="I313" s="80"/>
      <c r="J313" s="80"/>
      <c r="K313" s="80"/>
      <c r="L313" s="80"/>
      <c r="M313" s="80"/>
      <c r="N313" s="80"/>
    </row>
    <row r="314" spans="3:14" hidden="1" x14ac:dyDescent="0.25">
      <c r="C314" s="80"/>
      <c r="D314" s="79"/>
      <c r="E314" s="80"/>
      <c r="F314" s="80"/>
      <c r="H314" s="80"/>
      <c r="I314" s="80"/>
      <c r="J314" s="80"/>
      <c r="K314" s="80"/>
      <c r="L314" s="80"/>
      <c r="M314" s="80"/>
      <c r="N314" s="80"/>
    </row>
    <row r="315" spans="3:14" hidden="1" x14ac:dyDescent="0.25">
      <c r="C315" s="80"/>
      <c r="D315" s="79"/>
      <c r="E315" s="80"/>
      <c r="F315" s="80"/>
      <c r="H315" s="80"/>
      <c r="I315" s="80"/>
      <c r="J315" s="80"/>
      <c r="K315" s="80"/>
      <c r="L315" s="80"/>
      <c r="M315" s="80"/>
      <c r="N315" s="80"/>
    </row>
    <row r="316" spans="3:14" hidden="1" x14ac:dyDescent="0.25">
      <c r="C316" s="80"/>
      <c r="D316" s="79"/>
      <c r="E316" s="80"/>
      <c r="F316" s="80"/>
      <c r="H316" s="80"/>
      <c r="I316" s="80"/>
      <c r="J316" s="80"/>
      <c r="K316" s="80"/>
      <c r="L316" s="80"/>
      <c r="M316" s="80"/>
      <c r="N316" s="80"/>
    </row>
    <row r="317" spans="3:14" hidden="1" x14ac:dyDescent="0.25">
      <c r="C317" s="80"/>
      <c r="D317" s="79"/>
      <c r="E317" s="80"/>
      <c r="F317" s="80"/>
      <c r="H317" s="80"/>
      <c r="I317" s="80"/>
      <c r="J317" s="80"/>
      <c r="K317" s="80"/>
      <c r="L317" s="80"/>
      <c r="M317" s="80"/>
      <c r="N317" s="80"/>
    </row>
    <row r="318" spans="3:14" hidden="1" x14ac:dyDescent="0.25">
      <c r="C318" s="80"/>
      <c r="D318" s="79"/>
      <c r="E318" s="80"/>
      <c r="F318" s="80"/>
      <c r="H318" s="80"/>
      <c r="I318" s="80"/>
      <c r="J318" s="80"/>
      <c r="K318" s="80"/>
      <c r="L318" s="80"/>
      <c r="M318" s="80"/>
      <c r="N318" s="80"/>
    </row>
    <row r="319" spans="3:14" hidden="1" x14ac:dyDescent="0.25">
      <c r="C319" s="80"/>
      <c r="D319" s="79"/>
      <c r="E319" s="80"/>
      <c r="F319" s="80"/>
      <c r="H319" s="80"/>
      <c r="I319" s="80"/>
      <c r="J319" s="80"/>
      <c r="K319" s="80"/>
      <c r="L319" s="80"/>
      <c r="M319" s="80"/>
      <c r="N319" s="80"/>
    </row>
    <row r="320" spans="3:14" hidden="1" x14ac:dyDescent="0.25">
      <c r="C320" s="80"/>
      <c r="D320" s="79"/>
      <c r="E320" s="80"/>
      <c r="F320" s="80"/>
      <c r="H320" s="80"/>
      <c r="I320" s="80"/>
      <c r="J320" s="80"/>
      <c r="K320" s="80"/>
      <c r="L320" s="80"/>
      <c r="M320" s="80"/>
      <c r="N320" s="80"/>
    </row>
    <row r="321" spans="3:14" hidden="1" x14ac:dyDescent="0.25">
      <c r="C321" s="80"/>
      <c r="D321" s="79"/>
      <c r="E321" s="80"/>
      <c r="F321" s="80"/>
      <c r="H321" s="80"/>
      <c r="I321" s="80"/>
      <c r="J321" s="80"/>
      <c r="K321" s="80"/>
      <c r="L321" s="80"/>
      <c r="M321" s="80"/>
      <c r="N321" s="80"/>
    </row>
    <row r="322" spans="3:14" hidden="1" x14ac:dyDescent="0.25">
      <c r="C322" s="80"/>
      <c r="D322" s="79"/>
      <c r="E322" s="80"/>
      <c r="F322" s="80"/>
      <c r="H322" s="80"/>
      <c r="I322" s="80"/>
      <c r="J322" s="80"/>
      <c r="K322" s="80"/>
      <c r="L322" s="80"/>
      <c r="M322" s="80"/>
      <c r="N322" s="80"/>
    </row>
    <row r="323" spans="3:14" hidden="1" x14ac:dyDescent="0.25">
      <c r="C323" s="80"/>
      <c r="D323" s="79"/>
      <c r="E323" s="80"/>
      <c r="F323" s="80"/>
      <c r="H323" s="80"/>
      <c r="I323" s="80"/>
      <c r="J323" s="80"/>
      <c r="K323" s="80"/>
      <c r="L323" s="80"/>
      <c r="M323" s="80"/>
      <c r="N323" s="80"/>
    </row>
    <row r="324" spans="3:14" hidden="1" x14ac:dyDescent="0.25">
      <c r="C324" s="80"/>
      <c r="D324" s="79"/>
      <c r="E324" s="80"/>
      <c r="F324" s="80"/>
      <c r="H324" s="80"/>
      <c r="I324" s="80"/>
      <c r="J324" s="80"/>
      <c r="K324" s="80"/>
      <c r="L324" s="80"/>
      <c r="M324" s="80"/>
      <c r="N324" s="80"/>
    </row>
    <row r="325" spans="3:14" hidden="1" x14ac:dyDescent="0.25">
      <c r="C325" s="80"/>
      <c r="D325" s="79"/>
      <c r="E325" s="80"/>
      <c r="F325" s="80"/>
      <c r="H325" s="80"/>
      <c r="I325" s="80"/>
      <c r="J325" s="80"/>
      <c r="K325" s="80"/>
      <c r="L325" s="80"/>
      <c r="M325" s="80"/>
      <c r="N325" s="80"/>
    </row>
    <row r="326" spans="3:14" hidden="1" x14ac:dyDescent="0.25">
      <c r="C326" s="80"/>
      <c r="D326" s="79"/>
      <c r="E326" s="80"/>
      <c r="F326" s="80"/>
      <c r="H326" s="80"/>
      <c r="I326" s="80"/>
      <c r="J326" s="80"/>
      <c r="K326" s="80"/>
      <c r="L326" s="80"/>
      <c r="M326" s="80"/>
      <c r="N326" s="80"/>
    </row>
    <row r="327" spans="3:14" hidden="1" x14ac:dyDescent="0.25">
      <c r="C327" s="80"/>
      <c r="D327" s="79"/>
      <c r="E327" s="80"/>
      <c r="F327" s="80"/>
      <c r="H327" s="80"/>
      <c r="I327" s="80"/>
      <c r="J327" s="80"/>
      <c r="K327" s="80"/>
      <c r="L327" s="80"/>
      <c r="M327" s="80"/>
      <c r="N327" s="80"/>
    </row>
    <row r="328" spans="3:14" hidden="1" x14ac:dyDescent="0.25">
      <c r="C328" s="80"/>
      <c r="D328" s="79"/>
      <c r="E328" s="80"/>
      <c r="F328" s="80"/>
      <c r="H328" s="80"/>
      <c r="I328" s="80"/>
      <c r="J328" s="80"/>
      <c r="K328" s="80"/>
      <c r="L328" s="80"/>
      <c r="M328" s="80"/>
      <c r="N328" s="80"/>
    </row>
    <row r="329" spans="3:14" hidden="1" x14ac:dyDescent="0.25">
      <c r="C329" s="80"/>
      <c r="D329" s="79"/>
      <c r="E329" s="80"/>
      <c r="F329" s="80"/>
      <c r="H329" s="80"/>
      <c r="I329" s="80"/>
      <c r="J329" s="80"/>
      <c r="K329" s="80"/>
      <c r="L329" s="80"/>
      <c r="M329" s="80"/>
      <c r="N329" s="80"/>
    </row>
    <row r="330" spans="3:14" hidden="1" x14ac:dyDescent="0.25">
      <c r="C330" s="80"/>
      <c r="D330" s="79"/>
      <c r="E330" s="80"/>
      <c r="F330" s="80"/>
      <c r="H330" s="80"/>
      <c r="I330" s="80"/>
      <c r="J330" s="80"/>
      <c r="K330" s="80"/>
      <c r="L330" s="80"/>
      <c r="M330" s="80"/>
      <c r="N330" s="80"/>
    </row>
    <row r="331" spans="3:14" hidden="1" x14ac:dyDescent="0.25">
      <c r="C331" s="80"/>
      <c r="D331" s="79"/>
      <c r="E331" s="80"/>
      <c r="F331" s="80"/>
      <c r="H331" s="80"/>
      <c r="I331" s="80"/>
      <c r="J331" s="80"/>
      <c r="K331" s="80"/>
      <c r="L331" s="80"/>
      <c r="M331" s="80"/>
      <c r="N331" s="80"/>
    </row>
    <row r="332" spans="3:14" hidden="1" x14ac:dyDescent="0.25">
      <c r="C332" s="80"/>
      <c r="D332" s="79"/>
      <c r="E332" s="80"/>
      <c r="F332" s="80"/>
      <c r="H332" s="80"/>
      <c r="I332" s="80"/>
      <c r="J332" s="80"/>
      <c r="K332" s="80"/>
      <c r="L332" s="80"/>
      <c r="M332" s="80"/>
      <c r="N332" s="80"/>
    </row>
    <row r="333" spans="3:14" hidden="1" x14ac:dyDescent="0.25">
      <c r="C333" s="80"/>
      <c r="D333" s="79"/>
      <c r="E333" s="80"/>
      <c r="F333" s="80"/>
      <c r="H333" s="80"/>
      <c r="I333" s="80"/>
      <c r="J333" s="80"/>
      <c r="K333" s="80"/>
      <c r="L333" s="80"/>
      <c r="M333" s="80"/>
      <c r="N333" s="80"/>
    </row>
    <row r="334" spans="3:14" hidden="1" x14ac:dyDescent="0.25">
      <c r="C334" s="80"/>
      <c r="D334" s="79"/>
      <c r="E334" s="80"/>
      <c r="F334" s="80"/>
      <c r="H334" s="80"/>
      <c r="I334" s="80"/>
      <c r="J334" s="80"/>
      <c r="K334" s="80"/>
      <c r="L334" s="80"/>
      <c r="M334" s="80"/>
      <c r="N334" s="80"/>
    </row>
    <row r="335" spans="3:14" hidden="1" x14ac:dyDescent="0.25">
      <c r="C335" s="80"/>
      <c r="D335" s="79"/>
      <c r="E335" s="80"/>
      <c r="F335" s="80"/>
      <c r="H335" s="80"/>
      <c r="I335" s="80"/>
      <c r="J335" s="80"/>
      <c r="K335" s="80"/>
      <c r="L335" s="80"/>
      <c r="M335" s="80"/>
      <c r="N335" s="80"/>
    </row>
    <row r="336" spans="3:14" hidden="1" x14ac:dyDescent="0.25">
      <c r="C336" s="80"/>
      <c r="D336" s="79"/>
      <c r="E336" s="80"/>
      <c r="F336" s="80"/>
      <c r="H336" s="80"/>
      <c r="I336" s="80"/>
      <c r="J336" s="80"/>
      <c r="K336" s="80"/>
      <c r="L336" s="80"/>
      <c r="M336" s="80"/>
      <c r="N336" s="80"/>
    </row>
    <row r="337" spans="3:14" hidden="1" x14ac:dyDescent="0.25">
      <c r="C337" s="80"/>
      <c r="D337" s="79"/>
      <c r="E337" s="80"/>
      <c r="F337" s="80"/>
      <c r="H337" s="80"/>
      <c r="I337" s="80"/>
      <c r="J337" s="80"/>
      <c r="K337" s="80"/>
      <c r="L337" s="80"/>
      <c r="M337" s="80"/>
      <c r="N337" s="80"/>
    </row>
    <row r="338" spans="3:14" hidden="1" x14ac:dyDescent="0.25">
      <c r="C338" s="80"/>
      <c r="D338" s="79"/>
      <c r="E338" s="80"/>
      <c r="F338" s="80"/>
      <c r="H338" s="80"/>
      <c r="I338" s="80"/>
      <c r="J338" s="80"/>
      <c r="K338" s="80"/>
      <c r="L338" s="80"/>
      <c r="M338" s="80"/>
      <c r="N338" s="80"/>
    </row>
    <row r="339" spans="3:14" hidden="1" x14ac:dyDescent="0.25">
      <c r="C339" s="80"/>
      <c r="D339" s="79"/>
      <c r="E339" s="80"/>
      <c r="F339" s="80"/>
      <c r="H339" s="80"/>
      <c r="I339" s="80"/>
      <c r="J339" s="80"/>
      <c r="K339" s="80"/>
      <c r="L339" s="80"/>
      <c r="M339" s="80"/>
      <c r="N339" s="80"/>
    </row>
    <row r="340" spans="3:14" hidden="1" x14ac:dyDescent="0.25">
      <c r="C340" s="80"/>
      <c r="D340" s="79"/>
      <c r="E340" s="80"/>
      <c r="F340" s="80"/>
      <c r="H340" s="80"/>
      <c r="I340" s="80"/>
      <c r="J340" s="80"/>
      <c r="K340" s="80"/>
      <c r="L340" s="80"/>
      <c r="M340" s="80"/>
      <c r="N340" s="80"/>
    </row>
    <row r="341" spans="3:14" hidden="1" x14ac:dyDescent="0.25">
      <c r="C341" s="80"/>
      <c r="D341" s="79"/>
      <c r="E341" s="80"/>
      <c r="F341" s="80"/>
      <c r="H341" s="80"/>
      <c r="I341" s="80"/>
      <c r="J341" s="80"/>
      <c r="K341" s="80"/>
      <c r="L341" s="80"/>
      <c r="M341" s="80"/>
      <c r="N341" s="80"/>
    </row>
    <row r="342" spans="3:14" hidden="1" x14ac:dyDescent="0.25">
      <c r="C342" s="80"/>
      <c r="D342" s="79"/>
      <c r="E342" s="80"/>
      <c r="F342" s="80"/>
      <c r="H342" s="80"/>
      <c r="I342" s="80"/>
      <c r="J342" s="80"/>
      <c r="K342" s="80"/>
      <c r="L342" s="80"/>
      <c r="M342" s="80"/>
      <c r="N342" s="80"/>
    </row>
    <row r="343" spans="3:14" hidden="1" x14ac:dyDescent="0.25">
      <c r="C343" s="80"/>
      <c r="D343" s="79"/>
      <c r="E343" s="80"/>
      <c r="F343" s="80"/>
      <c r="H343" s="80"/>
      <c r="I343" s="80"/>
      <c r="J343" s="80"/>
      <c r="K343" s="80"/>
      <c r="L343" s="80"/>
      <c r="M343" s="80"/>
      <c r="N343" s="80"/>
    </row>
    <row r="344" spans="3:14" hidden="1" x14ac:dyDescent="0.25">
      <c r="C344" s="80"/>
      <c r="D344" s="79"/>
      <c r="E344" s="80"/>
      <c r="F344" s="80"/>
      <c r="H344" s="80"/>
      <c r="I344" s="80"/>
      <c r="J344" s="80"/>
      <c r="K344" s="80"/>
      <c r="L344" s="80"/>
      <c r="M344" s="80"/>
      <c r="N344" s="80"/>
    </row>
    <row r="345" spans="3:14" hidden="1" x14ac:dyDescent="0.25">
      <c r="C345" s="80"/>
      <c r="D345" s="79"/>
      <c r="E345" s="80"/>
      <c r="F345" s="80"/>
      <c r="H345" s="80"/>
      <c r="I345" s="80"/>
      <c r="J345" s="80"/>
      <c r="K345" s="80"/>
      <c r="L345" s="80"/>
      <c r="M345" s="80"/>
      <c r="N345" s="80"/>
    </row>
    <row r="346" spans="3:14" hidden="1" x14ac:dyDescent="0.25">
      <c r="C346" s="80"/>
      <c r="D346" s="79"/>
      <c r="E346" s="80"/>
      <c r="F346" s="80"/>
      <c r="H346" s="80"/>
      <c r="I346" s="80"/>
      <c r="J346" s="80"/>
      <c r="K346" s="80"/>
      <c r="L346" s="80"/>
      <c r="M346" s="80"/>
      <c r="N346" s="80"/>
    </row>
    <row r="347" spans="3:14" hidden="1" x14ac:dyDescent="0.25">
      <c r="C347" s="80"/>
      <c r="D347" s="79"/>
      <c r="E347" s="80"/>
      <c r="F347" s="80"/>
      <c r="H347" s="80"/>
      <c r="I347" s="80"/>
      <c r="J347" s="80"/>
      <c r="K347" s="80"/>
      <c r="L347" s="80"/>
      <c r="M347" s="80"/>
      <c r="N347" s="80"/>
    </row>
    <row r="348" spans="3:14" hidden="1" x14ac:dyDescent="0.25">
      <c r="C348" s="80"/>
      <c r="D348" s="79"/>
      <c r="E348" s="80"/>
      <c r="F348" s="80"/>
      <c r="H348" s="80"/>
      <c r="I348" s="80"/>
      <c r="J348" s="80"/>
      <c r="K348" s="80"/>
      <c r="L348" s="80"/>
      <c r="M348" s="80"/>
      <c r="N348" s="80"/>
    </row>
    <row r="349" spans="3:14" hidden="1" x14ac:dyDescent="0.25">
      <c r="C349" s="80"/>
      <c r="D349" s="79"/>
      <c r="E349" s="80"/>
      <c r="F349" s="80"/>
      <c r="H349" s="80"/>
      <c r="I349" s="80"/>
      <c r="J349" s="80"/>
      <c r="K349" s="80"/>
      <c r="L349" s="80"/>
      <c r="M349" s="80"/>
      <c r="N349" s="80"/>
    </row>
    <row r="350" spans="3:14" hidden="1" x14ac:dyDescent="0.25">
      <c r="C350" s="80"/>
      <c r="D350" s="79"/>
      <c r="E350" s="80"/>
      <c r="F350" s="80"/>
      <c r="H350" s="80"/>
      <c r="I350" s="80"/>
      <c r="J350" s="80"/>
      <c r="K350" s="80"/>
      <c r="L350" s="80"/>
      <c r="M350" s="80"/>
      <c r="N350" s="80"/>
    </row>
    <row r="351" spans="3:14" hidden="1" x14ac:dyDescent="0.25">
      <c r="C351" s="80"/>
      <c r="D351" s="79"/>
      <c r="E351" s="80"/>
      <c r="F351" s="80"/>
      <c r="H351" s="80"/>
      <c r="I351" s="80"/>
      <c r="J351" s="80"/>
      <c r="K351" s="80"/>
      <c r="L351" s="80"/>
      <c r="M351" s="80"/>
      <c r="N351" s="80"/>
    </row>
    <row r="352" spans="3:14" hidden="1" x14ac:dyDescent="0.25">
      <c r="C352" s="80"/>
      <c r="D352" s="79"/>
      <c r="E352" s="80"/>
      <c r="F352" s="80"/>
      <c r="H352" s="80"/>
      <c r="I352" s="80"/>
      <c r="J352" s="80"/>
      <c r="K352" s="80"/>
      <c r="L352" s="80"/>
      <c r="M352" s="80"/>
      <c r="N352" s="80"/>
    </row>
    <row r="353" spans="3:14" hidden="1" x14ac:dyDescent="0.25">
      <c r="C353" s="80"/>
      <c r="D353" s="79"/>
      <c r="E353" s="80"/>
      <c r="F353" s="80"/>
      <c r="H353" s="80"/>
      <c r="I353" s="80"/>
      <c r="J353" s="80"/>
      <c r="K353" s="80"/>
      <c r="L353" s="80"/>
      <c r="M353" s="80"/>
      <c r="N353" s="80"/>
    </row>
    <row r="354" spans="3:14" hidden="1" x14ac:dyDescent="0.25">
      <c r="C354" s="80"/>
      <c r="D354" s="79"/>
      <c r="E354" s="80"/>
      <c r="F354" s="80"/>
      <c r="H354" s="80"/>
      <c r="I354" s="80"/>
      <c r="J354" s="80"/>
      <c r="K354" s="80"/>
      <c r="L354" s="80"/>
      <c r="M354" s="80"/>
      <c r="N354" s="80"/>
    </row>
    <row r="355" spans="3:14" hidden="1" x14ac:dyDescent="0.25">
      <c r="C355" s="80"/>
      <c r="D355" s="79"/>
      <c r="E355" s="80"/>
      <c r="F355" s="80"/>
      <c r="H355" s="80"/>
      <c r="I355" s="80"/>
      <c r="J355" s="80"/>
      <c r="K355" s="80"/>
      <c r="L355" s="80"/>
      <c r="M355" s="80"/>
      <c r="N355" s="80"/>
    </row>
    <row r="356" spans="3:14" hidden="1" x14ac:dyDescent="0.25">
      <c r="C356" s="80"/>
      <c r="D356" s="79"/>
      <c r="E356" s="80"/>
      <c r="F356" s="80"/>
      <c r="H356" s="80"/>
      <c r="I356" s="80"/>
      <c r="J356" s="80"/>
      <c r="K356" s="80"/>
      <c r="L356" s="80"/>
      <c r="M356" s="80"/>
      <c r="N356" s="80"/>
    </row>
    <row r="357" spans="3:14" hidden="1" x14ac:dyDescent="0.25">
      <c r="C357" s="80"/>
      <c r="D357" s="79"/>
      <c r="E357" s="80"/>
      <c r="F357" s="80"/>
      <c r="H357" s="80"/>
      <c r="I357" s="80"/>
      <c r="J357" s="80"/>
      <c r="K357" s="80"/>
      <c r="L357" s="80"/>
      <c r="M357" s="80"/>
      <c r="N357" s="80"/>
    </row>
    <row r="358" spans="3:14" hidden="1" x14ac:dyDescent="0.25">
      <c r="C358" s="80"/>
      <c r="D358" s="79"/>
      <c r="E358" s="80"/>
      <c r="F358" s="80"/>
      <c r="H358" s="80"/>
      <c r="I358" s="80"/>
      <c r="J358" s="80"/>
      <c r="K358" s="80"/>
      <c r="L358" s="80"/>
      <c r="M358" s="80"/>
      <c r="N358" s="80"/>
    </row>
    <row r="359" spans="3:14" hidden="1" x14ac:dyDescent="0.25">
      <c r="C359" s="80"/>
      <c r="D359" s="79"/>
      <c r="E359" s="80"/>
      <c r="F359" s="80"/>
      <c r="H359" s="80"/>
      <c r="I359" s="80"/>
      <c r="J359" s="80"/>
      <c r="K359" s="80"/>
      <c r="L359" s="80"/>
      <c r="M359" s="80"/>
      <c r="N359" s="80"/>
    </row>
    <row r="360" spans="3:14" hidden="1" x14ac:dyDescent="0.25">
      <c r="C360" s="80"/>
      <c r="D360" s="79"/>
      <c r="E360" s="80"/>
      <c r="F360" s="80"/>
      <c r="H360" s="80"/>
      <c r="I360" s="80"/>
      <c r="J360" s="80"/>
      <c r="K360" s="80"/>
      <c r="L360" s="80"/>
      <c r="M360" s="80"/>
      <c r="N360" s="80"/>
    </row>
    <row r="361" spans="3:14" hidden="1" x14ac:dyDescent="0.25">
      <c r="C361" s="80"/>
      <c r="D361" s="79"/>
      <c r="E361" s="80"/>
      <c r="F361" s="80"/>
      <c r="H361" s="80"/>
      <c r="I361" s="80"/>
      <c r="J361" s="80"/>
      <c r="K361" s="80"/>
      <c r="L361" s="80"/>
      <c r="M361" s="80"/>
      <c r="N361" s="80"/>
    </row>
    <row r="362" spans="3:14" hidden="1" x14ac:dyDescent="0.25">
      <c r="C362" s="80"/>
      <c r="D362" s="79"/>
      <c r="E362" s="80"/>
      <c r="F362" s="80"/>
      <c r="H362" s="80"/>
      <c r="I362" s="80"/>
      <c r="J362" s="80"/>
      <c r="K362" s="80"/>
      <c r="L362" s="80"/>
      <c r="M362" s="80"/>
      <c r="N362" s="80"/>
    </row>
    <row r="363" spans="3:14" hidden="1" x14ac:dyDescent="0.25">
      <c r="C363" s="80"/>
      <c r="D363" s="79"/>
      <c r="E363" s="80"/>
      <c r="F363" s="80"/>
      <c r="H363" s="80"/>
      <c r="I363" s="80"/>
      <c r="J363" s="80"/>
      <c r="K363" s="80"/>
      <c r="L363" s="80"/>
      <c r="M363" s="80"/>
      <c r="N363" s="80"/>
    </row>
    <row r="364" spans="3:14" hidden="1" x14ac:dyDescent="0.25">
      <c r="C364" s="80"/>
      <c r="D364" s="79"/>
      <c r="E364" s="80"/>
      <c r="F364" s="80"/>
      <c r="H364" s="80"/>
      <c r="I364" s="80"/>
      <c r="J364" s="80"/>
      <c r="K364" s="80"/>
      <c r="L364" s="80"/>
      <c r="M364" s="80"/>
      <c r="N364" s="80"/>
    </row>
    <row r="365" spans="3:14" hidden="1" x14ac:dyDescent="0.25">
      <c r="C365" s="80"/>
      <c r="D365" s="79"/>
      <c r="E365" s="80"/>
      <c r="F365" s="80"/>
      <c r="H365" s="80"/>
      <c r="I365" s="80"/>
      <c r="J365" s="80"/>
      <c r="K365" s="80"/>
      <c r="L365" s="80"/>
      <c r="M365" s="80"/>
      <c r="N365" s="80"/>
    </row>
    <row r="366" spans="3:14" hidden="1" x14ac:dyDescent="0.25">
      <c r="C366" s="80"/>
      <c r="D366" s="79"/>
      <c r="E366" s="80"/>
      <c r="F366" s="80"/>
      <c r="H366" s="80"/>
      <c r="I366" s="80"/>
      <c r="J366" s="80"/>
      <c r="K366" s="80"/>
      <c r="L366" s="80"/>
      <c r="M366" s="80"/>
      <c r="N366" s="80"/>
    </row>
    <row r="367" spans="3:14" hidden="1" x14ac:dyDescent="0.25">
      <c r="C367" s="80"/>
      <c r="D367" s="79"/>
      <c r="E367" s="80"/>
      <c r="F367" s="80"/>
      <c r="H367" s="80"/>
      <c r="I367" s="80"/>
      <c r="J367" s="80"/>
      <c r="K367" s="80"/>
      <c r="L367" s="80"/>
      <c r="M367" s="80"/>
      <c r="N367" s="80"/>
    </row>
    <row r="368" spans="3:14" hidden="1" x14ac:dyDescent="0.25">
      <c r="C368" s="80"/>
      <c r="D368" s="79"/>
      <c r="E368" s="80"/>
      <c r="F368" s="80"/>
      <c r="H368" s="80"/>
      <c r="I368" s="80"/>
      <c r="J368" s="80"/>
      <c r="K368" s="80"/>
      <c r="L368" s="80"/>
      <c r="M368" s="80"/>
      <c r="N368" s="80"/>
    </row>
    <row r="369" spans="3:14" hidden="1" x14ac:dyDescent="0.25">
      <c r="C369" s="80"/>
      <c r="D369" s="79"/>
      <c r="E369" s="80"/>
      <c r="F369" s="80"/>
      <c r="H369" s="80"/>
      <c r="I369" s="80"/>
      <c r="J369" s="80"/>
      <c r="K369" s="80"/>
      <c r="L369" s="80"/>
      <c r="M369" s="80"/>
      <c r="N369" s="80"/>
    </row>
    <row r="370" spans="3:14" hidden="1" x14ac:dyDescent="0.25">
      <c r="C370" s="80"/>
      <c r="D370" s="79"/>
      <c r="E370" s="80"/>
      <c r="F370" s="80"/>
      <c r="H370" s="80"/>
      <c r="I370" s="80"/>
      <c r="J370" s="80"/>
      <c r="K370" s="80"/>
      <c r="L370" s="80"/>
      <c r="M370" s="80"/>
      <c r="N370" s="80"/>
    </row>
    <row r="371" spans="3:14" hidden="1" x14ac:dyDescent="0.25">
      <c r="C371" s="80"/>
      <c r="D371" s="79"/>
      <c r="E371" s="80"/>
      <c r="F371" s="80"/>
      <c r="H371" s="80"/>
      <c r="I371" s="80"/>
      <c r="J371" s="80"/>
      <c r="K371" s="80"/>
      <c r="L371" s="80"/>
      <c r="M371" s="80"/>
      <c r="N371" s="80"/>
    </row>
    <row r="372" spans="3:14" hidden="1" x14ac:dyDescent="0.25">
      <c r="C372" s="80"/>
      <c r="D372" s="79"/>
      <c r="E372" s="80"/>
      <c r="F372" s="80"/>
      <c r="H372" s="80"/>
      <c r="I372" s="80"/>
      <c r="J372" s="80"/>
      <c r="K372" s="80"/>
      <c r="L372" s="80"/>
      <c r="M372" s="80"/>
      <c r="N372" s="80"/>
    </row>
    <row r="373" spans="3:14" hidden="1" x14ac:dyDescent="0.25">
      <c r="C373" s="80"/>
      <c r="D373" s="79"/>
      <c r="E373" s="80"/>
      <c r="F373" s="80"/>
      <c r="H373" s="80"/>
      <c r="I373" s="80"/>
      <c r="J373" s="80"/>
      <c r="K373" s="80"/>
      <c r="L373" s="80"/>
      <c r="M373" s="80"/>
      <c r="N373" s="80"/>
    </row>
    <row r="374" spans="3:14" hidden="1" x14ac:dyDescent="0.25">
      <c r="C374" s="80"/>
      <c r="D374" s="79"/>
      <c r="E374" s="80"/>
      <c r="F374" s="80"/>
      <c r="H374" s="80"/>
      <c r="I374" s="80"/>
      <c r="J374" s="80"/>
      <c r="K374" s="80"/>
      <c r="L374" s="80"/>
      <c r="M374" s="80"/>
      <c r="N374" s="80"/>
    </row>
    <row r="375" spans="3:14" hidden="1" x14ac:dyDescent="0.25">
      <c r="C375" s="80"/>
      <c r="D375" s="79"/>
      <c r="E375" s="80"/>
      <c r="F375" s="80"/>
      <c r="H375" s="80"/>
      <c r="I375" s="80"/>
      <c r="J375" s="80"/>
      <c r="K375" s="80"/>
      <c r="L375" s="80"/>
      <c r="M375" s="80"/>
      <c r="N375" s="80"/>
    </row>
    <row r="376" spans="3:14" hidden="1" x14ac:dyDescent="0.25">
      <c r="C376" s="80"/>
      <c r="D376" s="79"/>
      <c r="E376" s="80"/>
      <c r="F376" s="80"/>
      <c r="H376" s="80"/>
      <c r="I376" s="80"/>
      <c r="J376" s="80"/>
      <c r="K376" s="80"/>
      <c r="L376" s="80"/>
      <c r="M376" s="80"/>
      <c r="N376" s="80"/>
    </row>
    <row r="377" spans="3:14" hidden="1" x14ac:dyDescent="0.25">
      <c r="C377" s="80"/>
      <c r="D377" s="79"/>
      <c r="E377" s="80"/>
      <c r="F377" s="80"/>
      <c r="H377" s="80"/>
      <c r="I377" s="80"/>
      <c r="J377" s="80"/>
      <c r="K377" s="80"/>
      <c r="L377" s="80"/>
      <c r="M377" s="80"/>
      <c r="N377" s="80"/>
    </row>
    <row r="378" spans="3:14" hidden="1" x14ac:dyDescent="0.25">
      <c r="C378" s="80"/>
      <c r="D378" s="79"/>
      <c r="E378" s="80"/>
      <c r="F378" s="80"/>
      <c r="H378" s="80"/>
      <c r="I378" s="80"/>
      <c r="J378" s="80"/>
      <c r="K378" s="80"/>
      <c r="L378" s="80"/>
      <c r="M378" s="80"/>
      <c r="N378" s="80"/>
    </row>
    <row r="379" spans="3:14" hidden="1" x14ac:dyDescent="0.25">
      <c r="C379" s="80"/>
      <c r="D379" s="79"/>
      <c r="E379" s="80"/>
      <c r="F379" s="80"/>
      <c r="H379" s="80"/>
      <c r="I379" s="80"/>
      <c r="J379" s="80"/>
      <c r="K379" s="80"/>
      <c r="L379" s="80"/>
      <c r="M379" s="80"/>
      <c r="N379" s="80"/>
    </row>
    <row r="380" spans="3:14" hidden="1" x14ac:dyDescent="0.25">
      <c r="C380" s="80"/>
      <c r="D380" s="79"/>
      <c r="E380" s="80"/>
      <c r="F380" s="80"/>
      <c r="H380" s="80"/>
      <c r="I380" s="80"/>
      <c r="J380" s="80"/>
      <c r="K380" s="80"/>
      <c r="L380" s="80"/>
      <c r="M380" s="80"/>
      <c r="N380" s="80"/>
    </row>
    <row r="381" spans="3:14" hidden="1" x14ac:dyDescent="0.25">
      <c r="C381" s="80"/>
      <c r="D381" s="79"/>
      <c r="E381" s="80"/>
      <c r="F381" s="80"/>
      <c r="H381" s="80"/>
      <c r="I381" s="80"/>
      <c r="J381" s="80"/>
      <c r="K381" s="80"/>
      <c r="L381" s="80"/>
      <c r="M381" s="80"/>
      <c r="N381" s="80"/>
    </row>
    <row r="382" spans="3:14" hidden="1" x14ac:dyDescent="0.25">
      <c r="C382" s="80"/>
      <c r="D382" s="79"/>
      <c r="E382" s="80"/>
      <c r="F382" s="80"/>
      <c r="H382" s="80"/>
      <c r="I382" s="80"/>
      <c r="J382" s="80"/>
      <c r="K382" s="80"/>
      <c r="L382" s="80"/>
      <c r="M382" s="80"/>
      <c r="N382" s="80"/>
    </row>
    <row r="383" spans="3:14" hidden="1" x14ac:dyDescent="0.25">
      <c r="C383" s="80"/>
      <c r="D383" s="79"/>
      <c r="E383" s="80"/>
      <c r="F383" s="80"/>
      <c r="H383" s="80"/>
      <c r="I383" s="80"/>
      <c r="J383" s="80"/>
      <c r="K383" s="80"/>
      <c r="L383" s="80"/>
      <c r="M383" s="80"/>
      <c r="N383" s="80"/>
    </row>
    <row r="384" spans="3:14" hidden="1" x14ac:dyDescent="0.25">
      <c r="C384" s="80"/>
      <c r="D384" s="79"/>
      <c r="E384" s="80"/>
      <c r="F384" s="80"/>
      <c r="H384" s="80"/>
      <c r="I384" s="80"/>
      <c r="J384" s="80"/>
      <c r="K384" s="80"/>
      <c r="L384" s="80"/>
      <c r="M384" s="80"/>
      <c r="N384" s="80"/>
    </row>
    <row r="385" spans="3:14" hidden="1" x14ac:dyDescent="0.25">
      <c r="C385" s="80"/>
      <c r="D385" s="79"/>
      <c r="E385" s="80"/>
      <c r="F385" s="80"/>
      <c r="H385" s="80"/>
      <c r="I385" s="80"/>
      <c r="J385" s="80"/>
      <c r="K385" s="80"/>
      <c r="L385" s="80"/>
      <c r="M385" s="80"/>
      <c r="N385" s="80"/>
    </row>
    <row r="386" spans="3:14" hidden="1" x14ac:dyDescent="0.25">
      <c r="C386" s="80"/>
      <c r="D386" s="79"/>
      <c r="E386" s="80"/>
      <c r="F386" s="80"/>
      <c r="H386" s="80"/>
      <c r="I386" s="80"/>
      <c r="J386" s="80"/>
      <c r="K386" s="80"/>
      <c r="L386" s="80"/>
      <c r="M386" s="80"/>
      <c r="N386" s="80"/>
    </row>
    <row r="387" spans="3:14" hidden="1" x14ac:dyDescent="0.25">
      <c r="C387" s="80"/>
      <c r="D387" s="79"/>
      <c r="E387" s="80"/>
      <c r="F387" s="80"/>
      <c r="H387" s="80"/>
      <c r="I387" s="80"/>
      <c r="J387" s="80"/>
      <c r="K387" s="80"/>
      <c r="L387" s="80"/>
      <c r="M387" s="80"/>
      <c r="N387" s="80"/>
    </row>
    <row r="388" spans="3:14" hidden="1" x14ac:dyDescent="0.25">
      <c r="C388" s="80"/>
      <c r="D388" s="79"/>
      <c r="E388" s="80"/>
      <c r="F388" s="80"/>
      <c r="H388" s="80"/>
      <c r="I388" s="80"/>
      <c r="J388" s="80"/>
      <c r="K388" s="80"/>
      <c r="L388" s="80"/>
      <c r="M388" s="80"/>
      <c r="N388" s="80"/>
    </row>
    <row r="389" spans="3:14" hidden="1" x14ac:dyDescent="0.25">
      <c r="C389" s="80"/>
      <c r="D389" s="79"/>
      <c r="E389" s="80"/>
      <c r="F389" s="80"/>
      <c r="H389" s="80"/>
      <c r="I389" s="80"/>
      <c r="J389" s="80"/>
      <c r="K389" s="80"/>
      <c r="L389" s="80"/>
      <c r="M389" s="80"/>
      <c r="N389" s="80"/>
    </row>
    <row r="390" spans="3:14" hidden="1" x14ac:dyDescent="0.25">
      <c r="C390" s="80"/>
      <c r="D390" s="79"/>
      <c r="E390" s="80"/>
      <c r="F390" s="80"/>
      <c r="H390" s="80"/>
      <c r="I390" s="80"/>
      <c r="J390" s="80"/>
      <c r="K390" s="80"/>
      <c r="L390" s="80"/>
      <c r="M390" s="80"/>
      <c r="N390" s="80"/>
    </row>
    <row r="391" spans="3:14" hidden="1" x14ac:dyDescent="0.25">
      <c r="C391" s="80"/>
      <c r="D391" s="79"/>
      <c r="E391" s="80"/>
      <c r="F391" s="80"/>
      <c r="H391" s="80"/>
      <c r="I391" s="80"/>
      <c r="J391" s="80"/>
      <c r="K391" s="80"/>
      <c r="L391" s="80"/>
      <c r="M391" s="80"/>
      <c r="N391" s="80"/>
    </row>
    <row r="392" spans="3:14" hidden="1" x14ac:dyDescent="0.25">
      <c r="C392" s="80"/>
      <c r="D392" s="79"/>
      <c r="E392" s="80"/>
      <c r="F392" s="80"/>
      <c r="H392" s="80"/>
      <c r="I392" s="80"/>
      <c r="J392" s="80"/>
      <c r="K392" s="80"/>
      <c r="L392" s="80"/>
      <c r="M392" s="80"/>
      <c r="N392" s="80"/>
    </row>
    <row r="393" spans="3:14" hidden="1" x14ac:dyDescent="0.25">
      <c r="C393" s="80"/>
      <c r="D393" s="79"/>
      <c r="E393" s="80"/>
      <c r="F393" s="80"/>
      <c r="H393" s="80"/>
      <c r="I393" s="80"/>
      <c r="J393" s="80"/>
      <c r="K393" s="80"/>
      <c r="L393" s="80"/>
      <c r="M393" s="80"/>
      <c r="N393" s="80"/>
    </row>
    <row r="394" spans="3:14" hidden="1" x14ac:dyDescent="0.25">
      <c r="C394" s="80"/>
      <c r="D394" s="79"/>
      <c r="E394" s="80"/>
      <c r="F394" s="80"/>
      <c r="H394" s="80"/>
      <c r="I394" s="80"/>
      <c r="J394" s="80"/>
      <c r="K394" s="80"/>
      <c r="L394" s="80"/>
      <c r="M394" s="80"/>
      <c r="N394" s="80"/>
    </row>
    <row r="395" spans="3:14" hidden="1" x14ac:dyDescent="0.25">
      <c r="C395" s="80"/>
      <c r="D395" s="79"/>
      <c r="E395" s="80"/>
      <c r="F395" s="80"/>
      <c r="H395" s="80"/>
      <c r="I395" s="80"/>
      <c r="J395" s="80"/>
      <c r="K395" s="80"/>
      <c r="L395" s="80"/>
      <c r="M395" s="80"/>
      <c r="N395" s="80"/>
    </row>
    <row r="396" spans="3:14" hidden="1" x14ac:dyDescent="0.25">
      <c r="C396" s="80"/>
      <c r="D396" s="79"/>
      <c r="E396" s="80"/>
      <c r="F396" s="80"/>
      <c r="H396" s="80"/>
      <c r="I396" s="80"/>
      <c r="J396" s="80"/>
      <c r="K396" s="80"/>
      <c r="L396" s="80"/>
      <c r="M396" s="80"/>
      <c r="N396" s="80"/>
    </row>
    <row r="397" spans="3:14" hidden="1" x14ac:dyDescent="0.25">
      <c r="C397" s="80"/>
      <c r="D397" s="79"/>
      <c r="E397" s="80"/>
      <c r="F397" s="80"/>
      <c r="H397" s="80"/>
      <c r="I397" s="80"/>
      <c r="J397" s="80"/>
      <c r="K397" s="80"/>
      <c r="L397" s="80"/>
      <c r="M397" s="80"/>
      <c r="N397" s="80"/>
    </row>
    <row r="398" spans="3:14" hidden="1" x14ac:dyDescent="0.25">
      <c r="C398" s="80"/>
      <c r="D398" s="79"/>
      <c r="E398" s="80"/>
      <c r="F398" s="80"/>
      <c r="H398" s="80"/>
      <c r="I398" s="80"/>
      <c r="J398" s="80"/>
      <c r="K398" s="80"/>
      <c r="L398" s="80"/>
      <c r="M398" s="80"/>
      <c r="N398" s="80"/>
    </row>
    <row r="399" spans="3:14" hidden="1" x14ac:dyDescent="0.25">
      <c r="C399" s="80"/>
      <c r="D399" s="79"/>
      <c r="E399" s="80"/>
      <c r="F399" s="80"/>
      <c r="H399" s="80"/>
      <c r="I399" s="80"/>
      <c r="J399" s="80"/>
      <c r="K399" s="80"/>
      <c r="L399" s="80"/>
      <c r="M399" s="80"/>
      <c r="N399" s="80"/>
    </row>
    <row r="400" spans="3:14" hidden="1" x14ac:dyDescent="0.25">
      <c r="C400" s="80"/>
      <c r="D400" s="79"/>
      <c r="E400" s="80"/>
      <c r="F400" s="80"/>
      <c r="H400" s="80"/>
      <c r="I400" s="80"/>
      <c r="J400" s="80"/>
      <c r="K400" s="80"/>
      <c r="L400" s="80"/>
      <c r="M400" s="80"/>
      <c r="N400" s="80"/>
    </row>
    <row r="401" spans="3:14" hidden="1" x14ac:dyDescent="0.25">
      <c r="C401" s="80"/>
      <c r="D401" s="79"/>
      <c r="E401" s="80"/>
      <c r="F401" s="80"/>
      <c r="H401" s="80"/>
      <c r="I401" s="80"/>
      <c r="J401" s="80"/>
      <c r="K401" s="80"/>
      <c r="L401" s="80"/>
      <c r="M401" s="80"/>
      <c r="N401" s="80"/>
    </row>
    <row r="402" spans="3:14" hidden="1" x14ac:dyDescent="0.25">
      <c r="C402" s="80"/>
      <c r="D402" s="79"/>
      <c r="E402" s="80"/>
      <c r="F402" s="80"/>
      <c r="H402" s="80"/>
      <c r="I402" s="80"/>
      <c r="J402" s="80"/>
      <c r="K402" s="80"/>
      <c r="L402" s="80"/>
      <c r="M402" s="80"/>
      <c r="N402" s="80"/>
    </row>
    <row r="403" spans="3:14" hidden="1" x14ac:dyDescent="0.25">
      <c r="C403" s="80"/>
      <c r="D403" s="79"/>
      <c r="E403" s="80"/>
      <c r="F403" s="80"/>
      <c r="H403" s="80"/>
      <c r="I403" s="80"/>
      <c r="J403" s="80"/>
      <c r="K403" s="80"/>
      <c r="L403" s="80"/>
      <c r="M403" s="80"/>
      <c r="N403" s="80"/>
    </row>
    <row r="404" spans="3:14" hidden="1" x14ac:dyDescent="0.25">
      <c r="C404" s="80"/>
      <c r="D404" s="79"/>
      <c r="E404" s="80"/>
      <c r="F404" s="80"/>
      <c r="H404" s="80"/>
      <c r="I404" s="80"/>
      <c r="J404" s="80"/>
      <c r="K404" s="80"/>
      <c r="L404" s="80"/>
      <c r="M404" s="80"/>
      <c r="N404" s="80"/>
    </row>
    <row r="405" spans="3:14" hidden="1" x14ac:dyDescent="0.25">
      <c r="C405" s="80"/>
      <c r="D405" s="79"/>
      <c r="E405" s="80"/>
      <c r="F405" s="80"/>
      <c r="H405" s="80"/>
      <c r="I405" s="80"/>
      <c r="J405" s="80"/>
      <c r="K405" s="80"/>
      <c r="L405" s="80"/>
      <c r="M405" s="80"/>
      <c r="N405" s="80"/>
    </row>
    <row r="406" spans="3:14" hidden="1" x14ac:dyDescent="0.25">
      <c r="C406" s="80"/>
      <c r="D406" s="79"/>
      <c r="E406" s="80"/>
      <c r="F406" s="80"/>
      <c r="H406" s="80"/>
      <c r="I406" s="80"/>
      <c r="J406" s="80"/>
      <c r="K406" s="80"/>
      <c r="L406" s="80"/>
      <c r="M406" s="80"/>
      <c r="N406" s="80"/>
    </row>
    <row r="407" spans="3:14" hidden="1" x14ac:dyDescent="0.25">
      <c r="C407" s="80"/>
      <c r="D407" s="79"/>
      <c r="E407" s="80"/>
      <c r="F407" s="80"/>
      <c r="H407" s="80"/>
      <c r="I407" s="80"/>
      <c r="J407" s="80"/>
      <c r="K407" s="80"/>
      <c r="L407" s="80"/>
      <c r="M407" s="80"/>
      <c r="N407" s="80"/>
    </row>
    <row r="408" spans="3:14" hidden="1" x14ac:dyDescent="0.25">
      <c r="C408" s="80"/>
      <c r="D408" s="79"/>
      <c r="E408" s="80"/>
      <c r="F408" s="80"/>
      <c r="H408" s="80"/>
      <c r="I408" s="80"/>
      <c r="J408" s="80"/>
      <c r="K408" s="80"/>
      <c r="L408" s="80"/>
      <c r="M408" s="80"/>
      <c r="N408" s="80"/>
    </row>
    <row r="409" spans="3:14" hidden="1" x14ac:dyDescent="0.25">
      <c r="C409" s="80"/>
      <c r="D409" s="79"/>
      <c r="E409" s="80"/>
      <c r="F409" s="80"/>
      <c r="H409" s="80"/>
      <c r="I409" s="80"/>
      <c r="J409" s="80"/>
      <c r="K409" s="80"/>
      <c r="L409" s="80"/>
      <c r="M409" s="80"/>
      <c r="N409" s="80"/>
    </row>
    <row r="410" spans="3:14" hidden="1" x14ac:dyDescent="0.25">
      <c r="C410" s="80"/>
      <c r="D410" s="79"/>
      <c r="E410" s="80"/>
      <c r="F410" s="80"/>
      <c r="H410" s="80"/>
      <c r="I410" s="80"/>
      <c r="J410" s="80"/>
      <c r="K410" s="80"/>
      <c r="L410" s="80"/>
      <c r="M410" s="80"/>
      <c r="N410" s="80"/>
    </row>
    <row r="411" spans="3:14" hidden="1" x14ac:dyDescent="0.25">
      <c r="C411" s="80"/>
      <c r="D411" s="79"/>
      <c r="E411" s="80"/>
      <c r="F411" s="80"/>
      <c r="H411" s="80"/>
      <c r="I411" s="80"/>
      <c r="J411" s="80"/>
      <c r="K411" s="80"/>
      <c r="L411" s="80"/>
      <c r="M411" s="80"/>
      <c r="N411" s="80"/>
    </row>
    <row r="412" spans="3:14" hidden="1" x14ac:dyDescent="0.25">
      <c r="C412" s="80"/>
      <c r="D412" s="79"/>
      <c r="E412" s="80"/>
      <c r="F412" s="80"/>
      <c r="H412" s="80"/>
      <c r="I412" s="80"/>
      <c r="J412" s="80"/>
      <c r="K412" s="80"/>
      <c r="L412" s="80"/>
      <c r="M412" s="80"/>
      <c r="N412" s="80"/>
    </row>
    <row r="413" spans="3:14" hidden="1" x14ac:dyDescent="0.25">
      <c r="C413" s="80"/>
      <c r="D413" s="79"/>
      <c r="E413" s="80"/>
      <c r="F413" s="80"/>
      <c r="H413" s="80"/>
      <c r="I413" s="80"/>
      <c r="J413" s="80"/>
      <c r="K413" s="80"/>
      <c r="L413" s="80"/>
      <c r="M413" s="80"/>
      <c r="N413" s="80"/>
    </row>
    <row r="414" spans="3:14" hidden="1" x14ac:dyDescent="0.25">
      <c r="C414" s="80"/>
      <c r="D414" s="79"/>
      <c r="E414" s="80"/>
      <c r="F414" s="80"/>
      <c r="H414" s="80"/>
      <c r="I414" s="80"/>
      <c r="J414" s="80"/>
      <c r="K414" s="80"/>
      <c r="L414" s="80"/>
      <c r="M414" s="80"/>
      <c r="N414" s="80"/>
    </row>
    <row r="415" spans="3:14" hidden="1" x14ac:dyDescent="0.25">
      <c r="C415" s="80"/>
      <c r="D415" s="79"/>
      <c r="E415" s="80"/>
      <c r="F415" s="80"/>
      <c r="H415" s="80"/>
      <c r="I415" s="80"/>
      <c r="J415" s="80"/>
      <c r="K415" s="80"/>
      <c r="L415" s="80"/>
      <c r="M415" s="80"/>
      <c r="N415" s="80"/>
    </row>
    <row r="416" spans="3:14" hidden="1" x14ac:dyDescent="0.25">
      <c r="C416" s="80"/>
      <c r="D416" s="79"/>
      <c r="E416" s="80"/>
      <c r="F416" s="80"/>
      <c r="H416" s="80"/>
      <c r="I416" s="80"/>
      <c r="J416" s="80"/>
      <c r="K416" s="80"/>
      <c r="L416" s="80"/>
      <c r="M416" s="80"/>
      <c r="N416" s="80"/>
    </row>
    <row r="417" spans="3:14" hidden="1" x14ac:dyDescent="0.25">
      <c r="C417" s="80"/>
      <c r="D417" s="79"/>
      <c r="E417" s="80"/>
      <c r="F417" s="80"/>
      <c r="H417" s="80"/>
      <c r="I417" s="80"/>
      <c r="J417" s="80"/>
      <c r="K417" s="80"/>
      <c r="L417" s="80"/>
      <c r="M417" s="80"/>
      <c r="N417" s="80"/>
    </row>
    <row r="418" spans="3:14" hidden="1" x14ac:dyDescent="0.25">
      <c r="C418" s="80"/>
      <c r="D418" s="79"/>
      <c r="E418" s="80"/>
      <c r="F418" s="80"/>
      <c r="H418" s="80"/>
      <c r="I418" s="80"/>
      <c r="J418" s="80"/>
      <c r="K418" s="80"/>
      <c r="L418" s="80"/>
      <c r="M418" s="80"/>
      <c r="N418" s="80"/>
    </row>
    <row r="419" spans="3:14" hidden="1" x14ac:dyDescent="0.25">
      <c r="C419" s="80"/>
      <c r="D419" s="79"/>
      <c r="E419" s="80"/>
      <c r="F419" s="80"/>
      <c r="H419" s="80"/>
      <c r="I419" s="80"/>
      <c r="J419" s="80"/>
      <c r="K419" s="80"/>
      <c r="L419" s="80"/>
      <c r="M419" s="80"/>
      <c r="N419" s="80"/>
    </row>
    <row r="420" spans="3:14" hidden="1" x14ac:dyDescent="0.25">
      <c r="C420" s="80"/>
      <c r="D420" s="79"/>
      <c r="E420" s="80"/>
      <c r="F420" s="80"/>
      <c r="H420" s="80"/>
      <c r="I420" s="80"/>
      <c r="J420" s="80"/>
      <c r="K420" s="80"/>
      <c r="L420" s="80"/>
      <c r="M420" s="80"/>
      <c r="N420" s="80"/>
    </row>
    <row r="421" spans="3:14" hidden="1" x14ac:dyDescent="0.25">
      <c r="C421" s="80"/>
      <c r="D421" s="79"/>
      <c r="E421" s="80"/>
      <c r="F421" s="80"/>
      <c r="H421" s="80"/>
      <c r="I421" s="80"/>
      <c r="J421" s="80"/>
      <c r="K421" s="80"/>
      <c r="L421" s="80"/>
      <c r="M421" s="80"/>
      <c r="N421" s="80"/>
    </row>
    <row r="422" spans="3:14" hidden="1" x14ac:dyDescent="0.25">
      <c r="C422" s="80"/>
      <c r="D422" s="79"/>
      <c r="E422" s="80"/>
      <c r="F422" s="80"/>
      <c r="H422" s="80"/>
      <c r="I422" s="80"/>
      <c r="J422" s="80"/>
      <c r="K422" s="80"/>
      <c r="L422" s="80"/>
      <c r="M422" s="80"/>
      <c r="N422" s="80"/>
    </row>
    <row r="423" spans="3:14" hidden="1" x14ac:dyDescent="0.25">
      <c r="C423" s="80"/>
      <c r="D423" s="79"/>
      <c r="E423" s="80"/>
      <c r="F423" s="80"/>
      <c r="H423" s="80"/>
      <c r="I423" s="80"/>
      <c r="J423" s="80"/>
      <c r="K423" s="80"/>
      <c r="L423" s="80"/>
      <c r="M423" s="80"/>
      <c r="N423" s="80"/>
    </row>
    <row r="424" spans="3:14" hidden="1" x14ac:dyDescent="0.25">
      <c r="C424" s="80"/>
      <c r="D424" s="79"/>
      <c r="E424" s="80"/>
      <c r="F424" s="80"/>
      <c r="H424" s="80"/>
      <c r="I424" s="80"/>
      <c r="J424" s="80"/>
      <c r="K424" s="80"/>
      <c r="L424" s="80"/>
      <c r="M424" s="80"/>
      <c r="N424" s="80"/>
    </row>
    <row r="425" spans="3:14" hidden="1" x14ac:dyDescent="0.25">
      <c r="C425" s="80"/>
      <c r="D425" s="79"/>
      <c r="E425" s="80"/>
      <c r="F425" s="80"/>
      <c r="H425" s="80"/>
      <c r="I425" s="80"/>
      <c r="J425" s="80"/>
      <c r="K425" s="80"/>
      <c r="L425" s="80"/>
      <c r="M425" s="80"/>
      <c r="N425" s="80"/>
    </row>
    <row r="426" spans="3:14" hidden="1" x14ac:dyDescent="0.25">
      <c r="C426" s="80"/>
      <c r="D426" s="79"/>
      <c r="E426" s="80"/>
      <c r="F426" s="80"/>
      <c r="H426" s="80"/>
      <c r="I426" s="80"/>
      <c r="J426" s="80"/>
      <c r="K426" s="80"/>
      <c r="L426" s="80"/>
      <c r="M426" s="80"/>
      <c r="N426" s="80"/>
    </row>
    <row r="427" spans="3:14" hidden="1" x14ac:dyDescent="0.25">
      <c r="C427" s="80"/>
      <c r="D427" s="79"/>
      <c r="E427" s="80"/>
      <c r="F427" s="80"/>
      <c r="H427" s="80"/>
      <c r="I427" s="80"/>
      <c r="J427" s="80"/>
      <c r="K427" s="80"/>
      <c r="L427" s="80"/>
      <c r="M427" s="80"/>
      <c r="N427" s="80"/>
    </row>
    <row r="428" spans="3:14" hidden="1" x14ac:dyDescent="0.25">
      <c r="C428" s="80"/>
      <c r="D428" s="79"/>
      <c r="E428" s="80"/>
      <c r="F428" s="80"/>
      <c r="H428" s="80"/>
      <c r="I428" s="80"/>
      <c r="J428" s="80"/>
      <c r="K428" s="80"/>
      <c r="L428" s="80"/>
      <c r="M428" s="80"/>
      <c r="N428" s="80"/>
    </row>
    <row r="429" spans="3:14" hidden="1" x14ac:dyDescent="0.25">
      <c r="C429" s="80"/>
      <c r="D429" s="79"/>
      <c r="E429" s="80"/>
      <c r="F429" s="80"/>
      <c r="H429" s="80"/>
      <c r="I429" s="80"/>
      <c r="J429" s="80"/>
      <c r="K429" s="80"/>
      <c r="L429" s="80"/>
      <c r="M429" s="80"/>
      <c r="N429" s="80"/>
    </row>
    <row r="430" spans="3:14" hidden="1" x14ac:dyDescent="0.25">
      <c r="C430" s="80"/>
      <c r="D430" s="79"/>
      <c r="E430" s="80"/>
      <c r="F430" s="80"/>
      <c r="H430" s="80"/>
      <c r="I430" s="80"/>
      <c r="J430" s="80"/>
      <c r="K430" s="80"/>
      <c r="L430" s="80"/>
      <c r="M430" s="80"/>
      <c r="N430" s="80"/>
    </row>
    <row r="431" spans="3:14" hidden="1" x14ac:dyDescent="0.25">
      <c r="C431" s="80"/>
      <c r="D431" s="79"/>
      <c r="E431" s="80"/>
      <c r="F431" s="80"/>
      <c r="H431" s="80"/>
      <c r="I431" s="80"/>
      <c r="J431" s="80"/>
      <c r="K431" s="80"/>
      <c r="L431" s="80"/>
      <c r="M431" s="80"/>
      <c r="N431" s="80"/>
    </row>
    <row r="432" spans="3:14" hidden="1" x14ac:dyDescent="0.25">
      <c r="C432" s="80"/>
      <c r="D432" s="79"/>
      <c r="E432" s="80"/>
      <c r="F432" s="80"/>
      <c r="H432" s="80"/>
      <c r="I432" s="80"/>
      <c r="J432" s="80"/>
      <c r="K432" s="80"/>
      <c r="L432" s="80"/>
      <c r="M432" s="80"/>
      <c r="N432" s="80"/>
    </row>
    <row r="433" spans="3:14" hidden="1" x14ac:dyDescent="0.25">
      <c r="C433" s="80"/>
      <c r="D433" s="79"/>
      <c r="E433" s="80"/>
      <c r="F433" s="80"/>
      <c r="H433" s="80"/>
      <c r="I433" s="80"/>
      <c r="J433" s="80"/>
      <c r="K433" s="80"/>
      <c r="L433" s="80"/>
      <c r="M433" s="80"/>
      <c r="N433" s="80"/>
    </row>
    <row r="434" spans="3:14" hidden="1" x14ac:dyDescent="0.25">
      <c r="C434" s="80"/>
      <c r="D434" s="79"/>
      <c r="E434" s="80"/>
      <c r="F434" s="80"/>
      <c r="H434" s="80"/>
      <c r="I434" s="80"/>
      <c r="J434" s="80"/>
      <c r="K434" s="80"/>
      <c r="L434" s="80"/>
      <c r="M434" s="80"/>
      <c r="N434" s="80"/>
    </row>
    <row r="435" spans="3:14" hidden="1" x14ac:dyDescent="0.25">
      <c r="C435" s="80"/>
      <c r="D435" s="79"/>
      <c r="E435" s="80"/>
      <c r="F435" s="80"/>
      <c r="H435" s="80"/>
      <c r="I435" s="80"/>
      <c r="J435" s="80"/>
      <c r="K435" s="80"/>
      <c r="L435" s="80"/>
      <c r="M435" s="80"/>
      <c r="N435" s="80"/>
    </row>
    <row r="436" spans="3:14" hidden="1" x14ac:dyDescent="0.25">
      <c r="C436" s="80"/>
      <c r="D436" s="79"/>
      <c r="E436" s="80"/>
      <c r="F436" s="80"/>
      <c r="H436" s="80"/>
      <c r="I436" s="80"/>
      <c r="J436" s="80"/>
      <c r="K436" s="80"/>
      <c r="L436" s="80"/>
      <c r="M436" s="80"/>
      <c r="N436" s="80"/>
    </row>
    <row r="437" spans="3:14" hidden="1" x14ac:dyDescent="0.25">
      <c r="C437" s="80"/>
      <c r="D437" s="79"/>
      <c r="E437" s="80"/>
      <c r="F437" s="80"/>
      <c r="H437" s="80"/>
      <c r="I437" s="80"/>
      <c r="J437" s="80"/>
      <c r="K437" s="80"/>
      <c r="L437" s="80"/>
      <c r="M437" s="80"/>
      <c r="N437" s="80"/>
    </row>
    <row r="438" spans="3:14" hidden="1" x14ac:dyDescent="0.25">
      <c r="C438" s="80"/>
      <c r="D438" s="79"/>
      <c r="E438" s="80"/>
      <c r="F438" s="80"/>
      <c r="H438" s="80"/>
      <c r="I438" s="80"/>
      <c r="J438" s="80"/>
      <c r="K438" s="80"/>
      <c r="L438" s="80"/>
      <c r="M438" s="80"/>
      <c r="N438" s="80"/>
    </row>
    <row r="439" spans="3:14" hidden="1" x14ac:dyDescent="0.25">
      <c r="C439" s="80"/>
      <c r="D439" s="79"/>
      <c r="E439" s="80"/>
      <c r="F439" s="80"/>
      <c r="H439" s="80"/>
      <c r="I439" s="80"/>
      <c r="J439" s="80"/>
      <c r="K439" s="80"/>
      <c r="L439" s="80"/>
      <c r="M439" s="80"/>
      <c r="N439" s="80"/>
    </row>
    <row r="440" spans="3:14" hidden="1" x14ac:dyDescent="0.25">
      <c r="C440" s="80"/>
      <c r="D440" s="79"/>
      <c r="E440" s="80"/>
      <c r="F440" s="80"/>
      <c r="H440" s="80"/>
      <c r="I440" s="80"/>
      <c r="J440" s="80"/>
      <c r="K440" s="80"/>
      <c r="L440" s="80"/>
      <c r="M440" s="80"/>
      <c r="N440" s="80"/>
    </row>
    <row r="441" spans="3:14" hidden="1" x14ac:dyDescent="0.25">
      <c r="C441" s="80"/>
      <c r="D441" s="79"/>
      <c r="E441" s="80"/>
      <c r="F441" s="80"/>
      <c r="H441" s="80"/>
      <c r="I441" s="80"/>
      <c r="J441" s="80"/>
      <c r="K441" s="80"/>
      <c r="L441" s="80"/>
      <c r="M441" s="80"/>
      <c r="N441" s="80"/>
    </row>
    <row r="442" spans="3:14" hidden="1" x14ac:dyDescent="0.25">
      <c r="C442" s="80"/>
      <c r="D442" s="79"/>
      <c r="E442" s="80"/>
      <c r="F442" s="80"/>
      <c r="H442" s="80"/>
      <c r="I442" s="80"/>
      <c r="J442" s="80"/>
      <c r="K442" s="80"/>
      <c r="L442" s="80"/>
      <c r="M442" s="80"/>
      <c r="N442" s="80"/>
    </row>
    <row r="443" spans="3:14" hidden="1" x14ac:dyDescent="0.25">
      <c r="C443" s="80"/>
      <c r="D443" s="79"/>
      <c r="E443" s="80"/>
      <c r="F443" s="80"/>
      <c r="H443" s="80"/>
      <c r="I443" s="80"/>
      <c r="J443" s="80"/>
      <c r="K443" s="80"/>
      <c r="L443" s="80"/>
      <c r="M443" s="80"/>
      <c r="N443" s="80"/>
    </row>
    <row r="444" spans="3:14" hidden="1" x14ac:dyDescent="0.25">
      <c r="C444" s="80"/>
      <c r="D444" s="79"/>
      <c r="E444" s="80"/>
      <c r="F444" s="80"/>
      <c r="H444" s="80"/>
      <c r="I444" s="80"/>
      <c r="J444" s="80"/>
      <c r="K444" s="80"/>
      <c r="L444" s="80"/>
      <c r="M444" s="80"/>
      <c r="N444" s="80"/>
    </row>
    <row r="445" spans="3:14" hidden="1" x14ac:dyDescent="0.25">
      <c r="C445" s="80"/>
      <c r="D445" s="79"/>
      <c r="E445" s="80"/>
      <c r="F445" s="80"/>
      <c r="H445" s="80"/>
      <c r="I445" s="80"/>
      <c r="J445" s="80"/>
      <c r="K445" s="80"/>
      <c r="L445" s="80"/>
      <c r="M445" s="80"/>
      <c r="N445" s="80"/>
    </row>
    <row r="446" spans="3:14" hidden="1" x14ac:dyDescent="0.25">
      <c r="C446" s="80"/>
      <c r="D446" s="79"/>
      <c r="E446" s="80"/>
      <c r="F446" s="80"/>
      <c r="H446" s="80"/>
      <c r="I446" s="80"/>
      <c r="J446" s="80"/>
      <c r="K446" s="80"/>
      <c r="L446" s="80"/>
      <c r="M446" s="80"/>
      <c r="N446" s="80"/>
    </row>
    <row r="447" spans="3:14" hidden="1" x14ac:dyDescent="0.25">
      <c r="C447" s="80"/>
      <c r="D447" s="79"/>
      <c r="E447" s="80"/>
      <c r="F447" s="80"/>
      <c r="H447" s="80"/>
      <c r="I447" s="80"/>
      <c r="J447" s="80"/>
      <c r="K447" s="80"/>
      <c r="L447" s="80"/>
      <c r="M447" s="80"/>
      <c r="N447" s="80"/>
    </row>
    <row r="448" spans="3:14" hidden="1" x14ac:dyDescent="0.25">
      <c r="C448" s="80"/>
      <c r="D448" s="79"/>
      <c r="E448" s="80"/>
      <c r="F448" s="80"/>
      <c r="H448" s="80"/>
      <c r="I448" s="80"/>
      <c r="J448" s="80"/>
      <c r="K448" s="80"/>
      <c r="L448" s="80"/>
      <c r="M448" s="80"/>
      <c r="N448" s="80"/>
    </row>
    <row r="449" spans="3:14" hidden="1" x14ac:dyDescent="0.25">
      <c r="C449" s="80"/>
      <c r="D449" s="79"/>
      <c r="E449" s="80"/>
      <c r="F449" s="80"/>
      <c r="H449" s="80"/>
      <c r="I449" s="80"/>
      <c r="J449" s="80"/>
      <c r="K449" s="80"/>
      <c r="L449" s="80"/>
      <c r="M449" s="80"/>
      <c r="N449" s="80"/>
    </row>
    <row r="450" spans="3:14" hidden="1" x14ac:dyDescent="0.25">
      <c r="C450" s="80"/>
      <c r="D450" s="79"/>
      <c r="E450" s="80"/>
      <c r="F450" s="80"/>
      <c r="H450" s="80"/>
      <c r="I450" s="80"/>
      <c r="J450" s="80"/>
      <c r="K450" s="80"/>
      <c r="L450" s="80"/>
      <c r="M450" s="80"/>
      <c r="N450" s="80"/>
    </row>
    <row r="451" spans="3:14" hidden="1" x14ac:dyDescent="0.25">
      <c r="C451" s="80"/>
      <c r="D451" s="79"/>
      <c r="E451" s="80"/>
      <c r="F451" s="80"/>
      <c r="H451" s="80"/>
      <c r="I451" s="80"/>
      <c r="J451" s="80"/>
      <c r="K451" s="80"/>
      <c r="L451" s="80"/>
      <c r="M451" s="80"/>
      <c r="N451" s="80"/>
    </row>
    <row r="452" spans="3:14" hidden="1" x14ac:dyDescent="0.25">
      <c r="C452" s="80"/>
      <c r="D452" s="79"/>
      <c r="E452" s="80"/>
      <c r="F452" s="80"/>
      <c r="H452" s="80"/>
      <c r="I452" s="80"/>
      <c r="J452" s="80"/>
      <c r="K452" s="80"/>
      <c r="L452" s="80"/>
      <c r="M452" s="80"/>
      <c r="N452" s="80"/>
    </row>
    <row r="453" spans="3:14" hidden="1" x14ac:dyDescent="0.25">
      <c r="C453" s="80"/>
      <c r="D453" s="79"/>
      <c r="E453" s="80"/>
      <c r="F453" s="80"/>
      <c r="H453" s="80"/>
      <c r="I453" s="80"/>
      <c r="J453" s="80"/>
      <c r="K453" s="80"/>
      <c r="L453" s="80"/>
      <c r="M453" s="80"/>
      <c r="N453" s="80"/>
    </row>
    <row r="454" spans="3:14" hidden="1" x14ac:dyDescent="0.25">
      <c r="C454" s="80"/>
      <c r="D454" s="79"/>
      <c r="E454" s="80"/>
      <c r="F454" s="80"/>
      <c r="H454" s="80"/>
      <c r="I454" s="80"/>
      <c r="J454" s="80"/>
      <c r="K454" s="80"/>
      <c r="L454" s="80"/>
      <c r="M454" s="80"/>
      <c r="N454" s="80"/>
    </row>
    <row r="455" spans="3:14" hidden="1" x14ac:dyDescent="0.25">
      <c r="C455" s="80"/>
      <c r="D455" s="79"/>
      <c r="E455" s="80"/>
      <c r="F455" s="80"/>
      <c r="H455" s="80"/>
      <c r="I455" s="80"/>
      <c r="J455" s="80"/>
      <c r="K455" s="80"/>
      <c r="L455" s="80"/>
      <c r="M455" s="80"/>
      <c r="N455" s="80"/>
    </row>
    <row r="456" spans="3:14" hidden="1" x14ac:dyDescent="0.25">
      <c r="C456" s="80"/>
      <c r="D456" s="79"/>
      <c r="E456" s="80"/>
      <c r="F456" s="80"/>
      <c r="H456" s="80"/>
      <c r="I456" s="80"/>
      <c r="J456" s="80"/>
      <c r="K456" s="80"/>
      <c r="L456" s="80"/>
      <c r="M456" s="80"/>
      <c r="N456" s="80"/>
    </row>
    <row r="457" spans="3:14" hidden="1" x14ac:dyDescent="0.25">
      <c r="C457" s="80"/>
      <c r="D457" s="79"/>
      <c r="E457" s="80"/>
      <c r="F457" s="80"/>
      <c r="H457" s="80"/>
      <c r="I457" s="80"/>
      <c r="J457" s="80"/>
      <c r="K457" s="80"/>
      <c r="L457" s="80"/>
      <c r="M457" s="80"/>
      <c r="N457" s="80"/>
    </row>
    <row r="458" spans="3:14" hidden="1" x14ac:dyDescent="0.25">
      <c r="C458" s="80"/>
      <c r="D458" s="79"/>
      <c r="E458" s="80"/>
      <c r="F458" s="80"/>
      <c r="H458" s="80"/>
      <c r="I458" s="80"/>
      <c r="J458" s="80"/>
      <c r="K458" s="80"/>
      <c r="L458" s="80"/>
      <c r="M458" s="80"/>
      <c r="N458" s="80"/>
    </row>
    <row r="459" spans="3:14" hidden="1" x14ac:dyDescent="0.25">
      <c r="C459" s="80"/>
      <c r="D459" s="79"/>
      <c r="E459" s="80"/>
      <c r="F459" s="80"/>
      <c r="H459" s="80"/>
      <c r="I459" s="80"/>
      <c r="J459" s="80"/>
      <c r="K459" s="80"/>
      <c r="L459" s="80"/>
      <c r="M459" s="80"/>
      <c r="N459" s="80"/>
    </row>
    <row r="460" spans="3:14" hidden="1" x14ac:dyDescent="0.25">
      <c r="C460" s="80"/>
      <c r="D460" s="79"/>
      <c r="E460" s="80"/>
      <c r="F460" s="80"/>
      <c r="H460" s="80"/>
      <c r="I460" s="80"/>
      <c r="J460" s="80"/>
      <c r="K460" s="80"/>
      <c r="L460" s="80"/>
      <c r="M460" s="80"/>
      <c r="N460" s="80"/>
    </row>
    <row r="461" spans="3:14" hidden="1" x14ac:dyDescent="0.25">
      <c r="C461" s="80"/>
      <c r="D461" s="79"/>
      <c r="E461" s="80"/>
      <c r="F461" s="80"/>
      <c r="H461" s="80"/>
      <c r="I461" s="80"/>
      <c r="J461" s="80"/>
      <c r="K461" s="80"/>
      <c r="L461" s="80"/>
      <c r="M461" s="80"/>
      <c r="N461" s="80"/>
    </row>
    <row r="462" spans="3:14" hidden="1" x14ac:dyDescent="0.25">
      <c r="C462" s="80"/>
      <c r="D462" s="79"/>
      <c r="E462" s="80"/>
      <c r="F462" s="80"/>
      <c r="H462" s="80"/>
      <c r="I462" s="80"/>
      <c r="J462" s="80"/>
      <c r="K462" s="80"/>
      <c r="L462" s="80"/>
      <c r="M462" s="80"/>
      <c r="N462" s="80"/>
    </row>
    <row r="463" spans="3:14" hidden="1" x14ac:dyDescent="0.25">
      <c r="C463" s="80"/>
      <c r="D463" s="79"/>
      <c r="E463" s="80"/>
      <c r="F463" s="80"/>
      <c r="H463" s="80"/>
      <c r="I463" s="80"/>
      <c r="J463" s="80"/>
      <c r="K463" s="80"/>
      <c r="L463" s="80"/>
      <c r="M463" s="80"/>
      <c r="N463" s="80"/>
    </row>
    <row r="464" spans="3:14" hidden="1" x14ac:dyDescent="0.25">
      <c r="C464" s="80"/>
      <c r="D464" s="79"/>
      <c r="E464" s="80"/>
      <c r="F464" s="80"/>
      <c r="H464" s="80"/>
      <c r="I464" s="80"/>
      <c r="J464" s="80"/>
      <c r="K464" s="80"/>
      <c r="L464" s="80"/>
      <c r="M464" s="80"/>
      <c r="N464" s="80"/>
    </row>
    <row r="465" spans="3:14" hidden="1" x14ac:dyDescent="0.25">
      <c r="C465" s="80"/>
      <c r="D465" s="79"/>
      <c r="E465" s="80"/>
      <c r="F465" s="80"/>
      <c r="H465" s="80"/>
      <c r="I465" s="80"/>
      <c r="J465" s="80"/>
      <c r="K465" s="80"/>
      <c r="L465" s="80"/>
      <c r="M465" s="80"/>
      <c r="N465" s="80"/>
    </row>
    <row r="466" spans="3:14" hidden="1" x14ac:dyDescent="0.25">
      <c r="C466" s="80"/>
      <c r="D466" s="79"/>
      <c r="E466" s="80"/>
      <c r="F466" s="80"/>
      <c r="H466" s="80"/>
      <c r="I466" s="80"/>
      <c r="J466" s="80"/>
      <c r="K466" s="80"/>
      <c r="L466" s="80"/>
      <c r="M466" s="80"/>
      <c r="N466" s="80"/>
    </row>
    <row r="467" spans="3:14" hidden="1" x14ac:dyDescent="0.25">
      <c r="C467" s="80"/>
      <c r="D467" s="79"/>
      <c r="E467" s="80"/>
      <c r="F467" s="80"/>
      <c r="H467" s="80"/>
      <c r="I467" s="80"/>
      <c r="J467" s="80"/>
      <c r="K467" s="80"/>
      <c r="L467" s="80"/>
      <c r="M467" s="80"/>
      <c r="N467" s="80"/>
    </row>
    <row r="468" spans="3:14" hidden="1" x14ac:dyDescent="0.25">
      <c r="C468" s="80"/>
      <c r="D468" s="79"/>
      <c r="E468" s="80"/>
      <c r="F468" s="80"/>
      <c r="H468" s="80"/>
      <c r="I468" s="80"/>
      <c r="J468" s="80"/>
      <c r="K468" s="80"/>
      <c r="L468" s="80"/>
      <c r="M468" s="80"/>
      <c r="N468" s="80"/>
    </row>
    <row r="469" spans="3:14" hidden="1" x14ac:dyDescent="0.25">
      <c r="C469" s="80"/>
      <c r="D469" s="79"/>
      <c r="E469" s="80"/>
      <c r="F469" s="80"/>
      <c r="H469" s="80"/>
      <c r="I469" s="80"/>
      <c r="J469" s="80"/>
      <c r="K469" s="80"/>
      <c r="L469" s="80"/>
      <c r="M469" s="80"/>
      <c r="N469" s="80"/>
    </row>
    <row r="470" spans="3:14" hidden="1" x14ac:dyDescent="0.25">
      <c r="C470" s="80"/>
      <c r="D470" s="79"/>
      <c r="E470" s="80"/>
      <c r="F470" s="80"/>
      <c r="H470" s="80"/>
      <c r="I470" s="80"/>
      <c r="J470" s="80"/>
      <c r="K470" s="80"/>
      <c r="L470" s="80"/>
      <c r="M470" s="80"/>
      <c r="N470" s="80"/>
    </row>
    <row r="471" spans="3:14" hidden="1" x14ac:dyDescent="0.25">
      <c r="C471" s="80"/>
      <c r="D471" s="79"/>
      <c r="E471" s="80"/>
      <c r="F471" s="80"/>
      <c r="H471" s="80"/>
      <c r="I471" s="80"/>
      <c r="J471" s="80"/>
      <c r="K471" s="80"/>
      <c r="L471" s="80"/>
      <c r="M471" s="80"/>
      <c r="N471" s="80"/>
    </row>
    <row r="472" spans="3:14" hidden="1" x14ac:dyDescent="0.25">
      <c r="C472" s="80"/>
      <c r="D472" s="79"/>
      <c r="E472" s="80"/>
      <c r="F472" s="80"/>
      <c r="H472" s="80"/>
      <c r="I472" s="80"/>
      <c r="J472" s="80"/>
      <c r="K472" s="80"/>
      <c r="L472" s="80"/>
      <c r="M472" s="80"/>
      <c r="N472" s="80"/>
    </row>
    <row r="473" spans="3:14" hidden="1" x14ac:dyDescent="0.25">
      <c r="C473" s="80"/>
      <c r="D473" s="79"/>
      <c r="E473" s="80"/>
      <c r="F473" s="80"/>
      <c r="H473" s="80"/>
      <c r="I473" s="80"/>
      <c r="J473" s="80"/>
      <c r="K473" s="80"/>
      <c r="L473" s="80"/>
      <c r="M473" s="80"/>
      <c r="N473" s="80"/>
    </row>
    <row r="474" spans="3:14" hidden="1" x14ac:dyDescent="0.25">
      <c r="C474" s="80"/>
      <c r="D474" s="79"/>
      <c r="E474" s="80"/>
      <c r="F474" s="80"/>
      <c r="H474" s="80"/>
      <c r="I474" s="80"/>
      <c r="J474" s="80"/>
      <c r="K474" s="80"/>
      <c r="L474" s="80"/>
      <c r="M474" s="80"/>
      <c r="N474" s="80"/>
    </row>
    <row r="475" spans="3:14" hidden="1" x14ac:dyDescent="0.25">
      <c r="C475" s="80"/>
      <c r="D475" s="79"/>
      <c r="E475" s="80"/>
      <c r="F475" s="80"/>
      <c r="H475" s="80"/>
      <c r="I475" s="80"/>
      <c r="J475" s="80"/>
      <c r="K475" s="80"/>
      <c r="L475" s="80"/>
      <c r="M475" s="80"/>
      <c r="N475" s="80"/>
    </row>
    <row r="476" spans="3:14" hidden="1" x14ac:dyDescent="0.25">
      <c r="C476" s="80"/>
      <c r="D476" s="79"/>
      <c r="E476" s="80"/>
      <c r="F476" s="80"/>
      <c r="H476" s="80"/>
      <c r="I476" s="80"/>
      <c r="J476" s="80"/>
      <c r="K476" s="80"/>
      <c r="L476" s="80"/>
      <c r="M476" s="80"/>
      <c r="N476" s="80"/>
    </row>
    <row r="477" spans="3:14" hidden="1" x14ac:dyDescent="0.25">
      <c r="C477" s="80"/>
      <c r="D477" s="79"/>
      <c r="E477" s="80"/>
      <c r="F477" s="80"/>
      <c r="H477" s="80"/>
      <c r="I477" s="80"/>
      <c r="J477" s="80"/>
      <c r="K477" s="80"/>
      <c r="L477" s="80"/>
      <c r="M477" s="80"/>
      <c r="N477" s="80"/>
    </row>
    <row r="478" spans="3:14" hidden="1" x14ac:dyDescent="0.25">
      <c r="C478" s="80"/>
      <c r="D478" s="79"/>
      <c r="E478" s="80"/>
      <c r="F478" s="80"/>
      <c r="H478" s="80"/>
      <c r="I478" s="80"/>
      <c r="J478" s="80"/>
      <c r="K478" s="80"/>
      <c r="L478" s="80"/>
      <c r="M478" s="80"/>
      <c r="N478" s="80"/>
    </row>
    <row r="479" spans="3:14" hidden="1" x14ac:dyDescent="0.25">
      <c r="C479" s="80"/>
      <c r="D479" s="79"/>
      <c r="E479" s="80"/>
      <c r="F479" s="80"/>
      <c r="H479" s="80"/>
      <c r="I479" s="80"/>
      <c r="J479" s="80"/>
      <c r="K479" s="80"/>
      <c r="L479" s="80"/>
      <c r="M479" s="80"/>
      <c r="N479" s="80"/>
    </row>
    <row r="480" spans="3:14" hidden="1" x14ac:dyDescent="0.25">
      <c r="C480" s="80"/>
      <c r="D480" s="79"/>
      <c r="E480" s="80"/>
      <c r="F480" s="80"/>
      <c r="H480" s="80"/>
      <c r="I480" s="80"/>
      <c r="J480" s="80"/>
      <c r="K480" s="80"/>
      <c r="L480" s="80"/>
      <c r="M480" s="80"/>
      <c r="N480" s="80"/>
    </row>
    <row r="481" spans="3:14" hidden="1" x14ac:dyDescent="0.25">
      <c r="C481" s="80"/>
      <c r="D481" s="79"/>
      <c r="E481" s="80"/>
      <c r="F481" s="80"/>
      <c r="H481" s="80"/>
      <c r="I481" s="80"/>
      <c r="J481" s="80"/>
      <c r="K481" s="80"/>
      <c r="L481" s="80"/>
      <c r="M481" s="80"/>
      <c r="N481" s="80"/>
    </row>
    <row r="482" spans="3:14" hidden="1" x14ac:dyDescent="0.25">
      <c r="C482" s="80"/>
      <c r="D482" s="79"/>
      <c r="E482" s="80"/>
      <c r="F482" s="80"/>
      <c r="H482" s="80"/>
      <c r="I482" s="80"/>
      <c r="J482" s="80"/>
      <c r="K482" s="80"/>
      <c r="L482" s="80"/>
      <c r="M482" s="80"/>
      <c r="N482" s="80"/>
    </row>
    <row r="483" spans="3:14" hidden="1" x14ac:dyDescent="0.25">
      <c r="C483" s="80"/>
      <c r="D483" s="79"/>
      <c r="E483" s="80"/>
      <c r="F483" s="80"/>
      <c r="H483" s="80"/>
      <c r="I483" s="80"/>
      <c r="J483" s="80"/>
      <c r="K483" s="80"/>
      <c r="L483" s="80"/>
      <c r="M483" s="80"/>
      <c r="N483" s="80"/>
    </row>
    <row r="484" spans="3:14" hidden="1" x14ac:dyDescent="0.25">
      <c r="C484" s="80"/>
      <c r="D484" s="79"/>
      <c r="E484" s="80"/>
      <c r="F484" s="80"/>
      <c r="H484" s="80"/>
      <c r="I484" s="80"/>
      <c r="J484" s="80"/>
      <c r="K484" s="80"/>
      <c r="L484" s="80"/>
      <c r="M484" s="80"/>
      <c r="N484" s="80"/>
    </row>
    <row r="485" spans="3:14" hidden="1" x14ac:dyDescent="0.25">
      <c r="C485" s="80"/>
      <c r="D485" s="79"/>
      <c r="E485" s="80"/>
      <c r="F485" s="80"/>
      <c r="H485" s="80"/>
      <c r="I485" s="80"/>
      <c r="J485" s="80"/>
      <c r="K485" s="80"/>
      <c r="L485" s="80"/>
      <c r="M485" s="80"/>
      <c r="N485" s="80"/>
    </row>
    <row r="486" spans="3:14" hidden="1" x14ac:dyDescent="0.25">
      <c r="C486" s="80"/>
      <c r="D486" s="79"/>
      <c r="E486" s="80"/>
      <c r="F486" s="80"/>
      <c r="H486" s="80"/>
      <c r="I486" s="80"/>
      <c r="J486" s="80"/>
      <c r="K486" s="80"/>
      <c r="L486" s="80"/>
      <c r="M486" s="80"/>
      <c r="N486" s="80"/>
    </row>
    <row r="487" spans="3:14" hidden="1" x14ac:dyDescent="0.25">
      <c r="C487" s="80"/>
      <c r="D487" s="79"/>
      <c r="E487" s="80"/>
      <c r="F487" s="80"/>
      <c r="H487" s="80"/>
      <c r="I487" s="80"/>
      <c r="J487" s="80"/>
      <c r="K487" s="80"/>
      <c r="L487" s="80"/>
      <c r="M487" s="80"/>
      <c r="N487" s="80"/>
    </row>
    <row r="488" spans="3:14" hidden="1" x14ac:dyDescent="0.25">
      <c r="C488" s="80"/>
      <c r="D488" s="79"/>
      <c r="E488" s="80"/>
      <c r="F488" s="80"/>
      <c r="H488" s="80"/>
      <c r="I488" s="80"/>
      <c r="J488" s="80"/>
      <c r="K488" s="80"/>
      <c r="L488" s="80"/>
      <c r="M488" s="80"/>
      <c r="N488" s="80"/>
    </row>
    <row r="489" spans="3:14" hidden="1" x14ac:dyDescent="0.25">
      <c r="C489" s="80"/>
      <c r="D489" s="79"/>
      <c r="E489" s="80"/>
      <c r="F489" s="80"/>
      <c r="H489" s="80"/>
      <c r="I489" s="80"/>
      <c r="J489" s="80"/>
      <c r="K489" s="80"/>
      <c r="L489" s="80"/>
      <c r="M489" s="80"/>
      <c r="N489" s="80"/>
    </row>
    <row r="490" spans="3:14" hidden="1" x14ac:dyDescent="0.25">
      <c r="C490" s="80"/>
      <c r="D490" s="79"/>
      <c r="E490" s="80"/>
      <c r="F490" s="80"/>
      <c r="H490" s="80"/>
      <c r="I490" s="80"/>
      <c r="J490" s="80"/>
      <c r="K490" s="80"/>
      <c r="L490" s="80"/>
      <c r="M490" s="80"/>
      <c r="N490" s="80"/>
    </row>
    <row r="491" spans="3:14" hidden="1" x14ac:dyDescent="0.25">
      <c r="C491" s="80"/>
      <c r="D491" s="79"/>
      <c r="E491" s="80"/>
      <c r="F491" s="80"/>
      <c r="H491" s="80"/>
      <c r="I491" s="80"/>
      <c r="J491" s="80"/>
      <c r="K491" s="80"/>
      <c r="L491" s="80"/>
      <c r="M491" s="80"/>
      <c r="N491" s="80"/>
    </row>
    <row r="492" spans="3:14" hidden="1" x14ac:dyDescent="0.25">
      <c r="C492" s="80"/>
      <c r="D492" s="79"/>
      <c r="E492" s="80"/>
      <c r="F492" s="80"/>
      <c r="H492" s="80"/>
      <c r="I492" s="80"/>
      <c r="J492" s="80"/>
      <c r="K492" s="80"/>
      <c r="L492" s="80"/>
      <c r="M492" s="80"/>
      <c r="N492" s="80"/>
    </row>
    <row r="493" spans="3:14" hidden="1" x14ac:dyDescent="0.25">
      <c r="C493" s="80"/>
      <c r="D493" s="79"/>
      <c r="E493" s="80"/>
      <c r="F493" s="80"/>
      <c r="H493" s="80"/>
      <c r="I493" s="80"/>
      <c r="J493" s="80"/>
      <c r="K493" s="80"/>
      <c r="L493" s="80"/>
      <c r="M493" s="80"/>
      <c r="N493" s="80"/>
    </row>
    <row r="494" spans="3:14" hidden="1" x14ac:dyDescent="0.25">
      <c r="C494" s="80"/>
      <c r="D494" s="79"/>
      <c r="E494" s="80"/>
      <c r="F494" s="80"/>
      <c r="H494" s="80"/>
      <c r="I494" s="80"/>
      <c r="J494" s="80"/>
      <c r="K494" s="80"/>
      <c r="L494" s="80"/>
      <c r="M494" s="80"/>
      <c r="N494" s="80"/>
    </row>
    <row r="495" spans="3:14" hidden="1" x14ac:dyDescent="0.25">
      <c r="C495" s="80"/>
      <c r="D495" s="79"/>
      <c r="E495" s="80"/>
      <c r="F495" s="80"/>
      <c r="H495" s="80"/>
      <c r="I495" s="80"/>
      <c r="J495" s="80"/>
      <c r="K495" s="80"/>
      <c r="L495" s="80"/>
      <c r="M495" s="80"/>
      <c r="N495" s="80"/>
    </row>
    <row r="496" spans="3:14" hidden="1" x14ac:dyDescent="0.25">
      <c r="C496" s="80"/>
      <c r="D496" s="79"/>
      <c r="E496" s="80"/>
      <c r="F496" s="80"/>
      <c r="H496" s="80"/>
      <c r="I496" s="80"/>
      <c r="J496" s="80"/>
      <c r="K496" s="80"/>
      <c r="L496" s="80"/>
      <c r="M496" s="80"/>
      <c r="N496" s="80"/>
    </row>
    <row r="497" spans="3:14" hidden="1" x14ac:dyDescent="0.25">
      <c r="C497" s="80"/>
      <c r="D497" s="79"/>
      <c r="E497" s="80"/>
      <c r="F497" s="80"/>
      <c r="H497" s="80"/>
      <c r="I497" s="80"/>
      <c r="J497" s="80"/>
      <c r="K497" s="80"/>
      <c r="L497" s="80"/>
      <c r="M497" s="80"/>
      <c r="N497" s="80"/>
    </row>
    <row r="498" spans="3:14" hidden="1" x14ac:dyDescent="0.25">
      <c r="C498" s="80"/>
      <c r="D498" s="79"/>
      <c r="E498" s="80"/>
      <c r="F498" s="80"/>
      <c r="H498" s="80"/>
      <c r="I498" s="80"/>
      <c r="J498" s="80"/>
      <c r="K498" s="80"/>
      <c r="L498" s="80"/>
      <c r="M498" s="80"/>
      <c r="N498" s="80"/>
    </row>
    <row r="499" spans="3:14" hidden="1" x14ac:dyDescent="0.25">
      <c r="C499" s="80"/>
      <c r="D499" s="79"/>
      <c r="E499" s="80"/>
      <c r="F499" s="80"/>
      <c r="H499" s="80"/>
      <c r="I499" s="80"/>
      <c r="J499" s="80"/>
      <c r="K499" s="80"/>
      <c r="L499" s="80"/>
      <c r="M499" s="80"/>
      <c r="N499" s="80"/>
    </row>
    <row r="500" spans="3:14" hidden="1" x14ac:dyDescent="0.25">
      <c r="C500" s="80"/>
      <c r="D500" s="79"/>
      <c r="E500" s="80"/>
      <c r="F500" s="80"/>
      <c r="H500" s="80"/>
      <c r="I500" s="80"/>
      <c r="J500" s="80"/>
      <c r="K500" s="80"/>
      <c r="L500" s="80"/>
      <c r="M500" s="80"/>
      <c r="N500" s="80"/>
    </row>
    <row r="501" spans="3:14" hidden="1" x14ac:dyDescent="0.25">
      <c r="C501" s="80"/>
      <c r="D501" s="79"/>
      <c r="E501" s="80"/>
      <c r="F501" s="80"/>
      <c r="H501" s="80"/>
      <c r="I501" s="80"/>
      <c r="J501" s="80"/>
      <c r="K501" s="80"/>
      <c r="L501" s="80"/>
      <c r="M501" s="80"/>
      <c r="N501" s="80"/>
    </row>
    <row r="502" spans="3:14" hidden="1" x14ac:dyDescent="0.25">
      <c r="C502" s="80"/>
      <c r="D502" s="79"/>
      <c r="E502" s="80"/>
      <c r="F502" s="80"/>
      <c r="H502" s="80"/>
      <c r="I502" s="80"/>
      <c r="J502" s="80"/>
      <c r="K502" s="80"/>
      <c r="L502" s="80"/>
      <c r="M502" s="80"/>
      <c r="N502" s="80"/>
    </row>
    <row r="503" spans="3:14" hidden="1" x14ac:dyDescent="0.25">
      <c r="C503" s="80"/>
      <c r="D503" s="79"/>
      <c r="E503" s="80"/>
      <c r="F503" s="80"/>
      <c r="H503" s="80"/>
      <c r="I503" s="80"/>
      <c r="J503" s="80"/>
      <c r="K503" s="80"/>
      <c r="L503" s="80"/>
      <c r="M503" s="80"/>
      <c r="N503" s="80"/>
    </row>
    <row r="504" spans="3:14" hidden="1" x14ac:dyDescent="0.25">
      <c r="C504" s="80"/>
      <c r="D504" s="79"/>
      <c r="E504" s="80"/>
      <c r="F504" s="80"/>
      <c r="H504" s="80"/>
      <c r="I504" s="80"/>
      <c r="J504" s="80"/>
      <c r="K504" s="80"/>
      <c r="L504" s="80"/>
      <c r="M504" s="80"/>
      <c r="N504" s="80"/>
    </row>
    <row r="505" spans="3:14" hidden="1" x14ac:dyDescent="0.25">
      <c r="C505" s="80"/>
      <c r="D505" s="79"/>
      <c r="E505" s="80"/>
      <c r="F505" s="80"/>
      <c r="H505" s="80"/>
      <c r="I505" s="80"/>
      <c r="J505" s="80"/>
      <c r="K505" s="80"/>
      <c r="L505" s="80"/>
      <c r="M505" s="80"/>
      <c r="N505" s="80"/>
    </row>
    <row r="506" spans="3:14" hidden="1" x14ac:dyDescent="0.25">
      <c r="C506" s="80"/>
      <c r="D506" s="79"/>
      <c r="E506" s="80"/>
      <c r="F506" s="80"/>
      <c r="H506" s="80"/>
      <c r="I506" s="80"/>
      <c r="J506" s="80"/>
      <c r="K506" s="80"/>
      <c r="L506" s="80"/>
      <c r="M506" s="80"/>
      <c r="N506" s="80"/>
    </row>
    <row r="507" spans="3:14" hidden="1" x14ac:dyDescent="0.25">
      <c r="C507" s="80"/>
      <c r="D507" s="79"/>
      <c r="E507" s="80"/>
      <c r="F507" s="80"/>
      <c r="H507" s="80"/>
      <c r="I507" s="80"/>
      <c r="J507" s="80"/>
      <c r="K507" s="80"/>
      <c r="L507" s="80"/>
      <c r="M507" s="80"/>
      <c r="N507" s="80"/>
    </row>
    <row r="508" spans="3:14" hidden="1" x14ac:dyDescent="0.25">
      <c r="C508" s="80"/>
      <c r="D508" s="79"/>
      <c r="E508" s="80"/>
      <c r="F508" s="80"/>
      <c r="H508" s="80"/>
      <c r="I508" s="80"/>
      <c r="J508" s="80"/>
      <c r="K508" s="80"/>
      <c r="L508" s="80"/>
      <c r="M508" s="80"/>
      <c r="N508" s="80"/>
    </row>
    <row r="509" spans="3:14" hidden="1" x14ac:dyDescent="0.25">
      <c r="C509" s="80"/>
      <c r="D509" s="79"/>
      <c r="E509" s="80"/>
      <c r="F509" s="80"/>
      <c r="H509" s="80"/>
      <c r="I509" s="80"/>
      <c r="J509" s="80"/>
      <c r="K509" s="80"/>
      <c r="L509" s="80"/>
      <c r="M509" s="80"/>
      <c r="N509" s="80"/>
    </row>
    <row r="510" spans="3:14" hidden="1" x14ac:dyDescent="0.25">
      <c r="C510" s="80"/>
      <c r="D510" s="79"/>
      <c r="E510" s="80"/>
      <c r="F510" s="80"/>
      <c r="H510" s="80"/>
      <c r="I510" s="80"/>
      <c r="J510" s="80"/>
      <c r="K510" s="80"/>
      <c r="L510" s="80"/>
      <c r="M510" s="80"/>
      <c r="N510" s="80"/>
    </row>
    <row r="511" spans="3:14" hidden="1" x14ac:dyDescent="0.25">
      <c r="C511" s="80"/>
      <c r="D511" s="79"/>
      <c r="E511" s="80"/>
      <c r="F511" s="80"/>
      <c r="H511" s="80"/>
      <c r="I511" s="80"/>
      <c r="J511" s="80"/>
      <c r="K511" s="80"/>
      <c r="L511" s="80"/>
      <c r="M511" s="80"/>
      <c r="N511" s="80"/>
    </row>
    <row r="512" spans="3:14" hidden="1" x14ac:dyDescent="0.25">
      <c r="C512" s="80"/>
      <c r="D512" s="79"/>
      <c r="E512" s="80"/>
      <c r="F512" s="80"/>
      <c r="H512" s="80"/>
      <c r="I512" s="80"/>
      <c r="J512" s="80"/>
      <c r="K512" s="80"/>
      <c r="L512" s="80"/>
      <c r="M512" s="80"/>
      <c r="N512" s="80"/>
    </row>
    <row r="513" spans="3:14" hidden="1" x14ac:dyDescent="0.25">
      <c r="C513" s="80"/>
      <c r="D513" s="79"/>
      <c r="E513" s="80"/>
      <c r="F513" s="80"/>
      <c r="H513" s="80"/>
      <c r="I513" s="80"/>
      <c r="J513" s="80"/>
      <c r="K513" s="80"/>
      <c r="L513" s="80"/>
      <c r="M513" s="80"/>
      <c r="N513" s="80"/>
    </row>
    <row r="514" spans="3:14" hidden="1" x14ac:dyDescent="0.25">
      <c r="C514" s="80"/>
      <c r="D514" s="79"/>
      <c r="E514" s="80"/>
      <c r="F514" s="80"/>
      <c r="H514" s="80"/>
      <c r="I514" s="80"/>
      <c r="J514" s="80"/>
      <c r="K514" s="80"/>
      <c r="L514" s="80"/>
      <c r="M514" s="80"/>
      <c r="N514" s="80"/>
    </row>
    <row r="515" spans="3:14" hidden="1" x14ac:dyDescent="0.25">
      <c r="C515" s="80"/>
      <c r="D515" s="79"/>
      <c r="E515" s="80"/>
      <c r="F515" s="80"/>
      <c r="H515" s="80"/>
      <c r="I515" s="80"/>
      <c r="J515" s="80"/>
      <c r="K515" s="80"/>
      <c r="L515" s="80"/>
      <c r="M515" s="80"/>
      <c r="N515" s="80"/>
    </row>
    <row r="516" spans="3:14" hidden="1" x14ac:dyDescent="0.25">
      <c r="C516" s="80"/>
      <c r="D516" s="79"/>
      <c r="E516" s="80"/>
      <c r="F516" s="80"/>
      <c r="H516" s="80"/>
      <c r="I516" s="80"/>
      <c r="J516" s="80"/>
      <c r="K516" s="80"/>
      <c r="L516" s="80"/>
      <c r="M516" s="80"/>
      <c r="N516" s="80"/>
    </row>
    <row r="517" spans="3:14" hidden="1" x14ac:dyDescent="0.25">
      <c r="C517" s="80"/>
      <c r="D517" s="79"/>
      <c r="E517" s="80"/>
      <c r="F517" s="80"/>
      <c r="H517" s="80"/>
      <c r="I517" s="80"/>
      <c r="J517" s="80"/>
      <c r="K517" s="80"/>
      <c r="L517" s="80"/>
      <c r="M517" s="80"/>
      <c r="N517" s="80"/>
    </row>
    <row r="518" spans="3:14" hidden="1" x14ac:dyDescent="0.25">
      <c r="C518" s="80"/>
      <c r="D518" s="79"/>
      <c r="E518" s="80"/>
      <c r="F518" s="80"/>
      <c r="H518" s="80"/>
      <c r="I518" s="80"/>
      <c r="J518" s="80"/>
      <c r="K518" s="80"/>
      <c r="L518" s="80"/>
      <c r="M518" s="80"/>
      <c r="N518" s="80"/>
    </row>
    <row r="519" spans="3:14" hidden="1" x14ac:dyDescent="0.25">
      <c r="C519" s="80"/>
      <c r="D519" s="79"/>
      <c r="E519" s="80"/>
      <c r="F519" s="80"/>
      <c r="H519" s="80"/>
      <c r="I519" s="80"/>
      <c r="J519" s="80"/>
      <c r="K519" s="80"/>
      <c r="L519" s="80"/>
      <c r="M519" s="80"/>
      <c r="N519" s="80"/>
    </row>
    <row r="520" spans="3:14" hidden="1" x14ac:dyDescent="0.25">
      <c r="C520" s="80"/>
      <c r="D520" s="79"/>
      <c r="E520" s="80"/>
      <c r="F520" s="80"/>
      <c r="H520" s="80"/>
      <c r="I520" s="80"/>
      <c r="J520" s="80"/>
      <c r="K520" s="80"/>
      <c r="L520" s="80"/>
      <c r="M520" s="80"/>
      <c r="N520" s="80"/>
    </row>
    <row r="521" spans="3:14" hidden="1" x14ac:dyDescent="0.25">
      <c r="C521" s="80"/>
      <c r="D521" s="79"/>
      <c r="E521" s="80"/>
      <c r="F521" s="80"/>
      <c r="H521" s="80"/>
      <c r="I521" s="80"/>
      <c r="J521" s="80"/>
      <c r="K521" s="80"/>
      <c r="L521" s="80"/>
      <c r="M521" s="80"/>
      <c r="N521" s="80"/>
    </row>
    <row r="522" spans="3:14" hidden="1" x14ac:dyDescent="0.25">
      <c r="C522" s="80"/>
      <c r="D522" s="79"/>
      <c r="E522" s="80"/>
      <c r="F522" s="80"/>
      <c r="H522" s="80"/>
      <c r="I522" s="80"/>
      <c r="J522" s="80"/>
      <c r="K522" s="80"/>
      <c r="L522" s="80"/>
      <c r="M522" s="80"/>
      <c r="N522" s="80"/>
    </row>
    <row r="523" spans="3:14" hidden="1" x14ac:dyDescent="0.25">
      <c r="C523" s="80"/>
      <c r="D523" s="79"/>
      <c r="E523" s="80"/>
      <c r="F523" s="80"/>
      <c r="H523" s="80"/>
      <c r="I523" s="80"/>
      <c r="J523" s="80"/>
      <c r="K523" s="80"/>
      <c r="L523" s="80"/>
      <c r="M523" s="80"/>
      <c r="N523" s="80"/>
    </row>
    <row r="524" spans="3:14" hidden="1" x14ac:dyDescent="0.25">
      <c r="C524" s="80"/>
      <c r="D524" s="79"/>
      <c r="E524" s="80"/>
      <c r="F524" s="80"/>
      <c r="H524" s="80"/>
      <c r="I524" s="80"/>
      <c r="J524" s="80"/>
      <c r="K524" s="80"/>
      <c r="L524" s="80"/>
      <c r="M524" s="80"/>
      <c r="N524" s="80"/>
    </row>
    <row r="525" spans="3:14" hidden="1" x14ac:dyDescent="0.25">
      <c r="C525" s="80"/>
      <c r="D525" s="79"/>
      <c r="E525" s="80"/>
      <c r="F525" s="80"/>
      <c r="H525" s="80"/>
      <c r="I525" s="80"/>
      <c r="J525" s="80"/>
      <c r="K525" s="80"/>
      <c r="L525" s="80"/>
      <c r="M525" s="80"/>
      <c r="N525" s="80"/>
    </row>
    <row r="526" spans="3:14" hidden="1" x14ac:dyDescent="0.25">
      <c r="C526" s="80"/>
      <c r="D526" s="79"/>
      <c r="E526" s="80"/>
      <c r="F526" s="80"/>
      <c r="H526" s="80"/>
      <c r="I526" s="80"/>
      <c r="J526" s="80"/>
      <c r="K526" s="80"/>
      <c r="L526" s="80"/>
      <c r="M526" s="80"/>
      <c r="N526" s="80"/>
    </row>
    <row r="527" spans="3:14" hidden="1" x14ac:dyDescent="0.25">
      <c r="C527" s="80"/>
      <c r="D527" s="79"/>
      <c r="E527" s="80"/>
      <c r="F527" s="80"/>
      <c r="H527" s="80"/>
      <c r="I527" s="80"/>
      <c r="J527" s="80"/>
      <c r="K527" s="80"/>
      <c r="L527" s="80"/>
      <c r="M527" s="80"/>
      <c r="N527" s="80"/>
    </row>
    <row r="528" spans="3:14" hidden="1" x14ac:dyDescent="0.25">
      <c r="C528" s="80"/>
      <c r="D528" s="79"/>
      <c r="E528" s="80"/>
      <c r="F528" s="80"/>
      <c r="H528" s="80"/>
      <c r="I528" s="80"/>
      <c r="J528" s="80"/>
      <c r="K528" s="80"/>
      <c r="L528" s="80"/>
      <c r="M528" s="80"/>
      <c r="N528" s="80"/>
    </row>
    <row r="529" spans="3:14" hidden="1" x14ac:dyDescent="0.25">
      <c r="C529" s="80"/>
      <c r="D529" s="79"/>
      <c r="E529" s="80"/>
      <c r="F529" s="80"/>
      <c r="H529" s="80"/>
      <c r="I529" s="80"/>
      <c r="J529" s="80"/>
      <c r="K529" s="80"/>
      <c r="L529" s="80"/>
      <c r="M529" s="80"/>
      <c r="N529" s="80"/>
    </row>
    <row r="530" spans="3:14" hidden="1" x14ac:dyDescent="0.25">
      <c r="C530" s="80"/>
      <c r="D530" s="79"/>
      <c r="E530" s="80"/>
      <c r="F530" s="80"/>
      <c r="H530" s="80"/>
      <c r="I530" s="80"/>
      <c r="J530" s="80"/>
      <c r="K530" s="80"/>
      <c r="L530" s="80"/>
      <c r="M530" s="80"/>
      <c r="N530" s="80"/>
    </row>
    <row r="531" spans="3:14" hidden="1" x14ac:dyDescent="0.25">
      <c r="C531" s="80"/>
      <c r="D531" s="79"/>
      <c r="E531" s="80"/>
      <c r="F531" s="80"/>
      <c r="H531" s="80"/>
      <c r="I531" s="80"/>
      <c r="J531" s="80"/>
      <c r="K531" s="80"/>
      <c r="L531" s="80"/>
      <c r="M531" s="80"/>
      <c r="N531" s="80"/>
    </row>
    <row r="532" spans="3:14" hidden="1" x14ac:dyDescent="0.25">
      <c r="C532" s="80"/>
      <c r="D532" s="79"/>
      <c r="E532" s="80"/>
      <c r="F532" s="80"/>
      <c r="H532" s="80"/>
      <c r="I532" s="80"/>
      <c r="J532" s="80"/>
      <c r="K532" s="80"/>
      <c r="L532" s="80"/>
      <c r="M532" s="80"/>
      <c r="N532" s="80"/>
    </row>
    <row r="533" spans="3:14" hidden="1" x14ac:dyDescent="0.25">
      <c r="C533" s="80"/>
      <c r="D533" s="79"/>
      <c r="E533" s="80"/>
      <c r="F533" s="80"/>
      <c r="H533" s="80"/>
      <c r="I533" s="80"/>
      <c r="J533" s="80"/>
      <c r="K533" s="80"/>
      <c r="L533" s="80"/>
      <c r="M533" s="80"/>
      <c r="N533" s="80"/>
    </row>
    <row r="534" spans="3:14" hidden="1" x14ac:dyDescent="0.25">
      <c r="C534" s="80"/>
      <c r="D534" s="79"/>
      <c r="E534" s="80"/>
      <c r="F534" s="80"/>
      <c r="H534" s="80"/>
      <c r="I534" s="80"/>
      <c r="J534" s="80"/>
      <c r="K534" s="80"/>
      <c r="L534" s="80"/>
      <c r="M534" s="80"/>
      <c r="N534" s="80"/>
    </row>
    <row r="535" spans="3:14" hidden="1" x14ac:dyDescent="0.25">
      <c r="C535" s="80"/>
      <c r="D535" s="79"/>
      <c r="E535" s="80"/>
      <c r="F535" s="80"/>
      <c r="H535" s="80"/>
      <c r="I535" s="80"/>
      <c r="J535" s="80"/>
      <c r="K535" s="80"/>
      <c r="L535" s="80"/>
      <c r="M535" s="80"/>
      <c r="N535" s="80"/>
    </row>
    <row r="536" spans="3:14" hidden="1" x14ac:dyDescent="0.25">
      <c r="C536" s="80"/>
      <c r="D536" s="79"/>
      <c r="E536" s="80"/>
      <c r="F536" s="80"/>
      <c r="H536" s="80"/>
      <c r="I536" s="80"/>
      <c r="J536" s="80"/>
      <c r="K536" s="80"/>
      <c r="L536" s="80"/>
      <c r="M536" s="80"/>
      <c r="N536" s="80"/>
    </row>
    <row r="537" spans="3:14" hidden="1" x14ac:dyDescent="0.25">
      <c r="C537" s="80"/>
      <c r="D537" s="79"/>
      <c r="E537" s="80"/>
      <c r="F537" s="80"/>
      <c r="H537" s="80"/>
      <c r="I537" s="80"/>
      <c r="J537" s="80"/>
      <c r="K537" s="80"/>
      <c r="L537" s="80"/>
      <c r="M537" s="80"/>
      <c r="N537" s="80"/>
    </row>
    <row r="538" spans="3:14" hidden="1" x14ac:dyDescent="0.25">
      <c r="C538" s="80"/>
      <c r="D538" s="79"/>
      <c r="E538" s="80"/>
      <c r="F538" s="80"/>
      <c r="H538" s="80"/>
      <c r="I538" s="80"/>
      <c r="J538" s="80"/>
      <c r="K538" s="80"/>
      <c r="L538" s="80"/>
      <c r="M538" s="80"/>
      <c r="N538" s="80"/>
    </row>
    <row r="539" spans="3:14" hidden="1" x14ac:dyDescent="0.25">
      <c r="C539" s="80"/>
      <c r="D539" s="79"/>
      <c r="E539" s="80"/>
      <c r="F539" s="80"/>
      <c r="H539" s="80"/>
      <c r="I539" s="80"/>
      <c r="J539" s="80"/>
      <c r="K539" s="80"/>
      <c r="L539" s="80"/>
      <c r="M539" s="80"/>
      <c r="N539" s="80"/>
    </row>
    <row r="540" spans="3:14" hidden="1" x14ac:dyDescent="0.25">
      <c r="C540" s="80"/>
      <c r="D540" s="79"/>
      <c r="E540" s="80"/>
      <c r="F540" s="80"/>
      <c r="H540" s="80"/>
      <c r="I540" s="80"/>
      <c r="J540" s="80"/>
      <c r="K540" s="80"/>
      <c r="L540" s="80"/>
      <c r="M540" s="80"/>
      <c r="N540" s="80"/>
    </row>
    <row r="541" spans="3:14" hidden="1" x14ac:dyDescent="0.25">
      <c r="C541" s="80"/>
      <c r="D541" s="79"/>
      <c r="E541" s="80"/>
      <c r="F541" s="80"/>
      <c r="H541" s="80"/>
      <c r="I541" s="80"/>
      <c r="J541" s="80"/>
      <c r="K541" s="80"/>
      <c r="L541" s="80"/>
      <c r="M541" s="80"/>
      <c r="N541" s="80"/>
    </row>
    <row r="542" spans="3:14" hidden="1" x14ac:dyDescent="0.25">
      <c r="C542" s="80"/>
      <c r="D542" s="79"/>
      <c r="E542" s="80"/>
      <c r="F542" s="80"/>
      <c r="H542" s="80"/>
      <c r="I542" s="80"/>
      <c r="J542" s="80"/>
      <c r="K542" s="80"/>
      <c r="L542" s="80"/>
      <c r="M542" s="80"/>
      <c r="N542" s="80"/>
    </row>
    <row r="543" spans="3:14" hidden="1" x14ac:dyDescent="0.25">
      <c r="C543" s="80"/>
      <c r="D543" s="79"/>
      <c r="E543" s="80"/>
      <c r="F543" s="80"/>
      <c r="H543" s="80"/>
      <c r="I543" s="80"/>
      <c r="J543" s="80"/>
      <c r="K543" s="80"/>
      <c r="L543" s="80"/>
      <c r="M543" s="80"/>
      <c r="N543" s="80"/>
    </row>
    <row r="544" spans="3:14" hidden="1" x14ac:dyDescent="0.25">
      <c r="C544" s="80"/>
      <c r="D544" s="79"/>
      <c r="E544" s="80"/>
      <c r="F544" s="80"/>
      <c r="H544" s="80"/>
      <c r="I544" s="80"/>
      <c r="J544" s="80"/>
      <c r="K544" s="80"/>
      <c r="L544" s="80"/>
      <c r="M544" s="80"/>
      <c r="N544" s="80"/>
    </row>
    <row r="545" spans="3:14" hidden="1" x14ac:dyDescent="0.25">
      <c r="C545" s="80"/>
      <c r="D545" s="79"/>
      <c r="E545" s="80"/>
      <c r="F545" s="80"/>
      <c r="H545" s="80"/>
      <c r="I545" s="80"/>
      <c r="J545" s="80"/>
      <c r="K545" s="80"/>
      <c r="L545" s="80"/>
      <c r="M545" s="80"/>
      <c r="N545" s="80"/>
    </row>
    <row r="546" spans="3:14" hidden="1" x14ac:dyDescent="0.25">
      <c r="C546" s="80"/>
      <c r="D546" s="79"/>
      <c r="E546" s="80"/>
      <c r="F546" s="80"/>
      <c r="H546" s="80"/>
      <c r="I546" s="80"/>
      <c r="J546" s="80"/>
      <c r="K546" s="80"/>
      <c r="L546" s="80"/>
      <c r="M546" s="80"/>
      <c r="N546" s="80"/>
    </row>
    <row r="547" spans="3:14" hidden="1" x14ac:dyDescent="0.25">
      <c r="C547" s="80"/>
      <c r="D547" s="79"/>
      <c r="E547" s="80"/>
      <c r="F547" s="80"/>
      <c r="H547" s="80"/>
      <c r="I547" s="80"/>
      <c r="J547" s="80"/>
      <c r="K547" s="80"/>
      <c r="L547" s="80"/>
      <c r="M547" s="80"/>
      <c r="N547" s="80"/>
    </row>
    <row r="548" spans="3:14" hidden="1" x14ac:dyDescent="0.25">
      <c r="C548" s="80"/>
      <c r="D548" s="79"/>
      <c r="E548" s="80"/>
      <c r="F548" s="80"/>
      <c r="H548" s="80"/>
      <c r="I548" s="80"/>
      <c r="J548" s="80"/>
      <c r="K548" s="80"/>
      <c r="L548" s="80"/>
      <c r="M548" s="80"/>
      <c r="N548" s="80"/>
    </row>
    <row r="549" spans="3:14" hidden="1" x14ac:dyDescent="0.25">
      <c r="C549" s="80"/>
      <c r="D549" s="79"/>
      <c r="E549" s="80"/>
      <c r="F549" s="80"/>
      <c r="H549" s="80"/>
      <c r="I549" s="80"/>
      <c r="J549" s="80"/>
      <c r="K549" s="80"/>
      <c r="L549" s="80"/>
      <c r="M549" s="80"/>
      <c r="N549" s="80"/>
    </row>
    <row r="550" spans="3:14" hidden="1" x14ac:dyDescent="0.25">
      <c r="C550" s="80"/>
      <c r="D550" s="79"/>
      <c r="E550" s="80"/>
      <c r="F550" s="80"/>
      <c r="H550" s="80"/>
      <c r="I550" s="80"/>
      <c r="J550" s="80"/>
      <c r="K550" s="80"/>
      <c r="L550" s="80"/>
      <c r="M550" s="80"/>
      <c r="N550" s="80"/>
    </row>
    <row r="551" spans="3:14" hidden="1" x14ac:dyDescent="0.25">
      <c r="C551" s="80"/>
      <c r="D551" s="79"/>
      <c r="E551" s="80"/>
      <c r="F551" s="80"/>
      <c r="H551" s="80"/>
      <c r="I551" s="80"/>
      <c r="J551" s="80"/>
      <c r="K551" s="80"/>
      <c r="L551" s="80"/>
      <c r="M551" s="80"/>
      <c r="N551" s="80"/>
    </row>
    <row r="552" spans="3:14" hidden="1" x14ac:dyDescent="0.25">
      <c r="C552" s="80"/>
      <c r="D552" s="79"/>
      <c r="E552" s="80"/>
      <c r="F552" s="80"/>
      <c r="H552" s="80"/>
      <c r="I552" s="80"/>
      <c r="J552" s="80"/>
      <c r="K552" s="80"/>
      <c r="L552" s="80"/>
      <c r="M552" s="80"/>
      <c r="N552" s="80"/>
    </row>
    <row r="553" spans="3:14" hidden="1" x14ac:dyDescent="0.25">
      <c r="C553" s="80"/>
      <c r="D553" s="79"/>
      <c r="E553" s="80"/>
      <c r="F553" s="80"/>
      <c r="H553" s="80"/>
      <c r="I553" s="80"/>
      <c r="J553" s="80"/>
      <c r="K553" s="80"/>
      <c r="L553" s="80"/>
      <c r="M553" s="80"/>
      <c r="N553" s="80"/>
    </row>
    <row r="554" spans="3:14" hidden="1" x14ac:dyDescent="0.25">
      <c r="C554" s="80"/>
      <c r="D554" s="79"/>
      <c r="E554" s="80"/>
      <c r="F554" s="80"/>
      <c r="H554" s="80"/>
      <c r="I554" s="80"/>
      <c r="J554" s="80"/>
      <c r="K554" s="80"/>
      <c r="L554" s="80"/>
      <c r="M554" s="80"/>
      <c r="N554" s="80"/>
    </row>
    <row r="555" spans="3:14" hidden="1" x14ac:dyDescent="0.25">
      <c r="C555" s="80"/>
      <c r="D555" s="79"/>
      <c r="E555" s="80"/>
      <c r="F555" s="80"/>
      <c r="H555" s="80"/>
      <c r="I555" s="80"/>
      <c r="J555" s="80"/>
      <c r="K555" s="80"/>
      <c r="L555" s="80"/>
      <c r="M555" s="80"/>
      <c r="N555" s="80"/>
    </row>
    <row r="556" spans="3:14" hidden="1" x14ac:dyDescent="0.25">
      <c r="C556" s="80"/>
      <c r="D556" s="79"/>
      <c r="E556" s="80"/>
      <c r="F556" s="80"/>
      <c r="H556" s="80"/>
      <c r="I556" s="80"/>
      <c r="J556" s="80"/>
      <c r="K556" s="80"/>
      <c r="L556" s="80"/>
      <c r="M556" s="80"/>
      <c r="N556" s="80"/>
    </row>
    <row r="557" spans="3:14" hidden="1" x14ac:dyDescent="0.25">
      <c r="C557" s="80"/>
      <c r="D557" s="79"/>
      <c r="E557" s="80"/>
      <c r="F557" s="80"/>
      <c r="H557" s="80"/>
      <c r="I557" s="80"/>
      <c r="J557" s="80"/>
      <c r="K557" s="80"/>
      <c r="L557" s="80"/>
      <c r="M557" s="80"/>
      <c r="N557" s="80"/>
    </row>
    <row r="558" spans="3:14" hidden="1" x14ac:dyDescent="0.25">
      <c r="C558" s="80"/>
      <c r="D558" s="79"/>
      <c r="E558" s="80"/>
      <c r="F558" s="80"/>
      <c r="H558" s="80"/>
      <c r="I558" s="80"/>
      <c r="J558" s="80"/>
      <c r="K558" s="80"/>
      <c r="L558" s="80"/>
      <c r="M558" s="80"/>
      <c r="N558" s="80"/>
    </row>
    <row r="559" spans="3:14" hidden="1" x14ac:dyDescent="0.25">
      <c r="C559" s="80"/>
      <c r="D559" s="79"/>
      <c r="E559" s="80"/>
      <c r="F559" s="80"/>
      <c r="H559" s="80"/>
      <c r="I559" s="80"/>
      <c r="J559" s="80"/>
      <c r="K559" s="80"/>
      <c r="L559" s="80"/>
      <c r="M559" s="80"/>
      <c r="N559" s="80"/>
    </row>
    <row r="560" spans="3:14" hidden="1" x14ac:dyDescent="0.25">
      <c r="C560" s="80"/>
      <c r="D560" s="79"/>
      <c r="E560" s="80"/>
      <c r="F560" s="80"/>
      <c r="H560" s="80"/>
      <c r="I560" s="80"/>
      <c r="J560" s="80"/>
      <c r="K560" s="80"/>
      <c r="L560" s="80"/>
      <c r="M560" s="80"/>
      <c r="N560" s="80"/>
    </row>
    <row r="561" spans="3:14" hidden="1" x14ac:dyDescent="0.25">
      <c r="C561" s="80"/>
      <c r="D561" s="79"/>
      <c r="E561" s="80"/>
      <c r="F561" s="80"/>
      <c r="H561" s="80"/>
      <c r="I561" s="80"/>
      <c r="J561" s="80"/>
      <c r="K561" s="80"/>
      <c r="L561" s="80"/>
      <c r="M561" s="80"/>
      <c r="N561" s="80"/>
    </row>
    <row r="562" spans="3:14" hidden="1" x14ac:dyDescent="0.25">
      <c r="C562" s="80"/>
      <c r="D562" s="79"/>
      <c r="E562" s="80"/>
      <c r="F562" s="80"/>
      <c r="H562" s="80"/>
      <c r="I562" s="80"/>
      <c r="J562" s="80"/>
      <c r="K562" s="80"/>
      <c r="L562" s="80"/>
      <c r="M562" s="80"/>
      <c r="N562" s="80"/>
    </row>
    <row r="563" spans="3:14" hidden="1" x14ac:dyDescent="0.25">
      <c r="C563" s="80"/>
      <c r="D563" s="79"/>
      <c r="E563" s="80"/>
      <c r="F563" s="80"/>
      <c r="H563" s="80"/>
      <c r="I563" s="80"/>
      <c r="J563" s="80"/>
      <c r="K563" s="80"/>
      <c r="L563" s="80"/>
      <c r="M563" s="80"/>
      <c r="N563" s="80"/>
    </row>
    <row r="564" spans="3:14" hidden="1" x14ac:dyDescent="0.25">
      <c r="C564" s="80"/>
      <c r="D564" s="79"/>
      <c r="E564" s="80"/>
      <c r="F564" s="80"/>
      <c r="H564" s="80"/>
      <c r="I564" s="80"/>
      <c r="J564" s="80"/>
      <c r="K564" s="80"/>
      <c r="L564" s="80"/>
      <c r="M564" s="80"/>
      <c r="N564" s="80"/>
    </row>
    <row r="565" spans="3:14" hidden="1" x14ac:dyDescent="0.25">
      <c r="C565" s="80"/>
      <c r="D565" s="79"/>
      <c r="E565" s="80"/>
      <c r="F565" s="80"/>
      <c r="H565" s="80"/>
      <c r="I565" s="80"/>
      <c r="J565" s="80"/>
      <c r="K565" s="80"/>
      <c r="L565" s="80"/>
      <c r="M565" s="80"/>
      <c r="N565" s="80"/>
    </row>
    <row r="566" spans="3:14" hidden="1" x14ac:dyDescent="0.25">
      <c r="C566" s="80"/>
      <c r="D566" s="79"/>
      <c r="E566" s="80"/>
      <c r="F566" s="80"/>
      <c r="H566" s="80"/>
      <c r="I566" s="80"/>
      <c r="J566" s="80"/>
      <c r="K566" s="80"/>
      <c r="L566" s="80"/>
      <c r="M566" s="80"/>
      <c r="N566" s="80"/>
    </row>
    <row r="567" spans="3:14" hidden="1" x14ac:dyDescent="0.25">
      <c r="C567" s="80"/>
      <c r="D567" s="79"/>
      <c r="E567" s="80"/>
      <c r="F567" s="80"/>
      <c r="H567" s="80"/>
      <c r="I567" s="80"/>
      <c r="J567" s="80"/>
      <c r="K567" s="80"/>
      <c r="L567" s="80"/>
      <c r="M567" s="80"/>
      <c r="N567" s="80"/>
    </row>
    <row r="568" spans="3:14" hidden="1" x14ac:dyDescent="0.25">
      <c r="C568" s="80"/>
      <c r="D568" s="79"/>
      <c r="E568" s="80"/>
      <c r="F568" s="80"/>
      <c r="H568" s="80"/>
      <c r="I568" s="80"/>
      <c r="J568" s="80"/>
      <c r="K568" s="80"/>
      <c r="L568" s="80"/>
      <c r="M568" s="80"/>
      <c r="N568" s="80"/>
    </row>
    <row r="569" spans="3:14" hidden="1" x14ac:dyDescent="0.25">
      <c r="C569" s="80"/>
      <c r="D569" s="79"/>
      <c r="E569" s="80"/>
      <c r="F569" s="80"/>
      <c r="H569" s="80"/>
      <c r="I569" s="80"/>
      <c r="J569" s="80"/>
      <c r="K569" s="80"/>
      <c r="L569" s="80"/>
      <c r="M569" s="80"/>
      <c r="N569" s="80"/>
    </row>
    <row r="570" spans="3:14" hidden="1" x14ac:dyDescent="0.25">
      <c r="C570" s="80"/>
      <c r="D570" s="79"/>
      <c r="E570" s="80"/>
      <c r="F570" s="80"/>
      <c r="H570" s="80"/>
      <c r="I570" s="80"/>
      <c r="J570" s="80"/>
      <c r="K570" s="80"/>
      <c r="L570" s="80"/>
      <c r="M570" s="80"/>
      <c r="N570" s="80"/>
    </row>
    <row r="571" spans="3:14" hidden="1" x14ac:dyDescent="0.25">
      <c r="C571" s="80"/>
      <c r="D571" s="79"/>
      <c r="E571" s="80"/>
      <c r="F571" s="80"/>
      <c r="H571" s="80"/>
      <c r="I571" s="80"/>
      <c r="J571" s="80"/>
      <c r="K571" s="80"/>
      <c r="L571" s="80"/>
      <c r="M571" s="80"/>
      <c r="N571" s="80"/>
    </row>
    <row r="572" spans="3:14" hidden="1" x14ac:dyDescent="0.25">
      <c r="C572" s="80"/>
      <c r="D572" s="79"/>
      <c r="E572" s="80"/>
      <c r="F572" s="80"/>
      <c r="H572" s="80"/>
      <c r="I572" s="80"/>
      <c r="J572" s="80"/>
      <c r="K572" s="80"/>
      <c r="L572" s="80"/>
      <c r="M572" s="80"/>
      <c r="N572" s="80"/>
    </row>
    <row r="573" spans="3:14" hidden="1" x14ac:dyDescent="0.25">
      <c r="C573" s="80"/>
      <c r="D573" s="79"/>
      <c r="E573" s="80"/>
      <c r="F573" s="80"/>
      <c r="H573" s="80"/>
      <c r="I573" s="80"/>
      <c r="J573" s="80"/>
      <c r="K573" s="80"/>
      <c r="L573" s="80"/>
      <c r="M573" s="80"/>
      <c r="N573" s="80"/>
    </row>
    <row r="574" spans="3:14" hidden="1" x14ac:dyDescent="0.25">
      <c r="C574" s="80"/>
      <c r="D574" s="79"/>
      <c r="E574" s="80"/>
      <c r="F574" s="80"/>
      <c r="H574" s="80"/>
      <c r="I574" s="80"/>
      <c r="J574" s="80"/>
      <c r="K574" s="80"/>
      <c r="L574" s="80"/>
      <c r="M574" s="80"/>
      <c r="N574" s="80"/>
    </row>
    <row r="575" spans="3:14" hidden="1" x14ac:dyDescent="0.25">
      <c r="C575" s="80"/>
      <c r="D575" s="79"/>
      <c r="E575" s="80"/>
      <c r="F575" s="80"/>
      <c r="H575" s="80"/>
      <c r="I575" s="80"/>
      <c r="J575" s="80"/>
      <c r="K575" s="80"/>
      <c r="L575" s="80"/>
      <c r="M575" s="80"/>
      <c r="N575" s="80"/>
    </row>
    <row r="576" spans="3:14" hidden="1" x14ac:dyDescent="0.25">
      <c r="C576" s="80"/>
      <c r="D576" s="79"/>
      <c r="E576" s="80"/>
      <c r="F576" s="80"/>
      <c r="H576" s="80"/>
      <c r="I576" s="80"/>
      <c r="J576" s="80"/>
      <c r="K576" s="80"/>
      <c r="L576" s="80"/>
      <c r="M576" s="80"/>
      <c r="N576" s="80"/>
    </row>
    <row r="577" spans="3:14" hidden="1" x14ac:dyDescent="0.25">
      <c r="C577" s="80"/>
      <c r="D577" s="79"/>
      <c r="E577" s="80"/>
      <c r="F577" s="80"/>
      <c r="H577" s="80"/>
      <c r="I577" s="80"/>
      <c r="J577" s="80"/>
      <c r="K577" s="80"/>
      <c r="L577" s="80"/>
      <c r="M577" s="80"/>
      <c r="N577" s="80"/>
    </row>
    <row r="578" spans="3:14" hidden="1" x14ac:dyDescent="0.25">
      <c r="C578" s="80"/>
      <c r="D578" s="79"/>
      <c r="E578" s="80"/>
      <c r="F578" s="80"/>
      <c r="H578" s="80"/>
      <c r="I578" s="80"/>
      <c r="J578" s="80"/>
      <c r="K578" s="80"/>
      <c r="L578" s="80"/>
      <c r="M578" s="80"/>
      <c r="N578" s="80"/>
    </row>
    <row r="579" spans="3:14" hidden="1" x14ac:dyDescent="0.25">
      <c r="C579" s="80"/>
      <c r="D579" s="79"/>
      <c r="E579" s="80"/>
      <c r="F579" s="80"/>
      <c r="H579" s="80"/>
      <c r="I579" s="80"/>
      <c r="J579" s="80"/>
      <c r="K579" s="80"/>
      <c r="L579" s="80"/>
      <c r="M579" s="80"/>
      <c r="N579" s="80"/>
    </row>
    <row r="580" spans="3:14" hidden="1" x14ac:dyDescent="0.25">
      <c r="C580" s="80"/>
      <c r="D580" s="79"/>
      <c r="E580" s="80"/>
      <c r="F580" s="80"/>
      <c r="H580" s="80"/>
      <c r="I580" s="80"/>
      <c r="J580" s="80"/>
      <c r="K580" s="80"/>
      <c r="L580" s="80"/>
      <c r="M580" s="80"/>
      <c r="N580" s="80"/>
    </row>
    <row r="581" spans="3:14" hidden="1" x14ac:dyDescent="0.25">
      <c r="C581" s="80"/>
      <c r="D581" s="79"/>
      <c r="E581" s="80"/>
      <c r="F581" s="80"/>
      <c r="H581" s="80"/>
      <c r="I581" s="80"/>
      <c r="J581" s="80"/>
      <c r="K581" s="80"/>
      <c r="L581" s="80"/>
      <c r="M581" s="80"/>
      <c r="N581" s="80"/>
    </row>
    <row r="582" spans="3:14" hidden="1" x14ac:dyDescent="0.25">
      <c r="C582" s="80"/>
      <c r="D582" s="79"/>
      <c r="E582" s="80"/>
      <c r="F582" s="80"/>
      <c r="H582" s="80"/>
      <c r="I582" s="80"/>
      <c r="J582" s="80"/>
      <c r="K582" s="80"/>
      <c r="L582" s="80"/>
      <c r="M582" s="80"/>
      <c r="N582" s="80"/>
    </row>
    <row r="583" spans="3:14" hidden="1" x14ac:dyDescent="0.25">
      <c r="C583" s="80"/>
      <c r="D583" s="79"/>
      <c r="E583" s="80"/>
      <c r="F583" s="80"/>
      <c r="H583" s="80"/>
      <c r="I583" s="80"/>
      <c r="J583" s="80"/>
      <c r="K583" s="80"/>
      <c r="L583" s="80"/>
      <c r="M583" s="80"/>
      <c r="N583" s="80"/>
    </row>
    <row r="584" spans="3:14" hidden="1" x14ac:dyDescent="0.25">
      <c r="C584" s="80"/>
      <c r="D584" s="79"/>
      <c r="E584" s="80"/>
      <c r="F584" s="80"/>
      <c r="H584" s="80"/>
      <c r="I584" s="80"/>
      <c r="J584" s="80"/>
      <c r="K584" s="80"/>
      <c r="L584" s="80"/>
      <c r="M584" s="80"/>
      <c r="N584" s="80"/>
    </row>
    <row r="585" spans="3:14" hidden="1" x14ac:dyDescent="0.25">
      <c r="C585" s="80"/>
      <c r="D585" s="79"/>
      <c r="E585" s="80"/>
      <c r="F585" s="80"/>
      <c r="H585" s="80"/>
      <c r="I585" s="80"/>
      <c r="J585" s="80"/>
      <c r="K585" s="80"/>
      <c r="L585" s="80"/>
      <c r="M585" s="80"/>
      <c r="N585" s="80"/>
    </row>
    <row r="586" spans="3:14" hidden="1" x14ac:dyDescent="0.25">
      <c r="C586" s="80"/>
      <c r="D586" s="79"/>
      <c r="E586" s="80"/>
      <c r="F586" s="80"/>
      <c r="H586" s="80"/>
      <c r="I586" s="80"/>
      <c r="J586" s="80"/>
      <c r="K586" s="80"/>
      <c r="L586" s="80"/>
      <c r="M586" s="80"/>
      <c r="N586" s="80"/>
    </row>
    <row r="587" spans="3:14" hidden="1" x14ac:dyDescent="0.25">
      <c r="C587" s="80"/>
      <c r="D587" s="79"/>
      <c r="E587" s="80"/>
      <c r="F587" s="80"/>
      <c r="H587" s="80"/>
      <c r="I587" s="80"/>
      <c r="J587" s="80"/>
      <c r="K587" s="80"/>
      <c r="L587" s="80"/>
      <c r="M587" s="80"/>
      <c r="N587" s="80"/>
    </row>
    <row r="588" spans="3:14" hidden="1" x14ac:dyDescent="0.25">
      <c r="C588" s="80"/>
      <c r="D588" s="79"/>
      <c r="E588" s="80"/>
      <c r="F588" s="80"/>
      <c r="H588" s="80"/>
      <c r="I588" s="80"/>
      <c r="J588" s="80"/>
      <c r="K588" s="80"/>
      <c r="L588" s="80"/>
      <c r="M588" s="80"/>
      <c r="N588" s="80"/>
    </row>
    <row r="589" spans="3:14" hidden="1" x14ac:dyDescent="0.25">
      <c r="C589" s="80"/>
      <c r="D589" s="79"/>
      <c r="E589" s="80"/>
      <c r="F589" s="80"/>
      <c r="H589" s="80"/>
      <c r="I589" s="80"/>
      <c r="J589" s="80"/>
      <c r="K589" s="80"/>
      <c r="L589" s="80"/>
      <c r="M589" s="80"/>
      <c r="N589" s="80"/>
    </row>
    <row r="590" spans="3:14" hidden="1" x14ac:dyDescent="0.25">
      <c r="C590" s="80"/>
      <c r="D590" s="79"/>
      <c r="E590" s="80"/>
      <c r="F590" s="80"/>
      <c r="H590" s="80"/>
      <c r="I590" s="80"/>
      <c r="J590" s="80"/>
      <c r="K590" s="80"/>
      <c r="L590" s="80"/>
      <c r="M590" s="80"/>
      <c r="N590" s="80"/>
    </row>
    <row r="591" spans="3:14" hidden="1" x14ac:dyDescent="0.25">
      <c r="C591" s="80"/>
      <c r="D591" s="79"/>
      <c r="E591" s="80"/>
      <c r="F591" s="80"/>
      <c r="H591" s="80"/>
      <c r="I591" s="80"/>
      <c r="J591" s="80"/>
      <c r="K591" s="80"/>
      <c r="L591" s="80"/>
      <c r="M591" s="80"/>
      <c r="N591" s="80"/>
    </row>
    <row r="592" spans="3:14" hidden="1" x14ac:dyDescent="0.25">
      <c r="C592" s="80"/>
      <c r="D592" s="79"/>
      <c r="E592" s="80"/>
      <c r="F592" s="80"/>
      <c r="H592" s="80"/>
      <c r="I592" s="80"/>
      <c r="J592" s="80"/>
      <c r="K592" s="80"/>
      <c r="L592" s="80"/>
      <c r="M592" s="80"/>
      <c r="N592" s="80"/>
    </row>
    <row r="593" spans="3:14" hidden="1" x14ac:dyDescent="0.25">
      <c r="C593" s="80"/>
      <c r="D593" s="79"/>
      <c r="E593" s="80"/>
      <c r="F593" s="80"/>
      <c r="H593" s="80"/>
      <c r="I593" s="80"/>
      <c r="J593" s="80"/>
      <c r="K593" s="80"/>
      <c r="L593" s="80"/>
      <c r="M593" s="80"/>
      <c r="N593" s="80"/>
    </row>
    <row r="594" spans="3:14" hidden="1" x14ac:dyDescent="0.25">
      <c r="C594" s="80"/>
      <c r="D594" s="79"/>
      <c r="E594" s="80"/>
      <c r="F594" s="80"/>
      <c r="H594" s="80"/>
      <c r="I594" s="80"/>
      <c r="J594" s="80"/>
      <c r="K594" s="80"/>
      <c r="L594" s="80"/>
      <c r="M594" s="80"/>
      <c r="N594" s="80"/>
    </row>
    <row r="595" spans="3:14" hidden="1" x14ac:dyDescent="0.25">
      <c r="C595" s="80"/>
      <c r="D595" s="79"/>
      <c r="E595" s="80"/>
      <c r="F595" s="80"/>
      <c r="H595" s="80"/>
      <c r="I595" s="80"/>
      <c r="J595" s="80"/>
      <c r="K595" s="80"/>
      <c r="L595" s="80"/>
      <c r="M595" s="80"/>
      <c r="N595" s="80"/>
    </row>
    <row r="596" spans="3:14" hidden="1" x14ac:dyDescent="0.25">
      <c r="C596" s="80"/>
      <c r="D596" s="79"/>
      <c r="E596" s="80"/>
      <c r="F596" s="80"/>
      <c r="H596" s="80"/>
      <c r="I596" s="80"/>
      <c r="J596" s="80"/>
      <c r="K596" s="80"/>
      <c r="L596" s="80"/>
      <c r="M596" s="80"/>
      <c r="N596" s="80"/>
    </row>
    <row r="597" spans="3:14" hidden="1" x14ac:dyDescent="0.25">
      <c r="C597" s="80"/>
      <c r="D597" s="79"/>
      <c r="E597" s="80"/>
      <c r="F597" s="80"/>
      <c r="H597" s="80"/>
      <c r="I597" s="80"/>
      <c r="J597" s="80"/>
      <c r="K597" s="80"/>
      <c r="L597" s="80"/>
      <c r="M597" s="80"/>
      <c r="N597" s="80"/>
    </row>
    <row r="598" spans="3:14" hidden="1" x14ac:dyDescent="0.25">
      <c r="C598" s="80"/>
      <c r="D598" s="79"/>
      <c r="E598" s="80"/>
      <c r="F598" s="80"/>
      <c r="H598" s="80"/>
      <c r="I598" s="80"/>
      <c r="J598" s="80"/>
      <c r="K598" s="80"/>
      <c r="L598" s="80"/>
      <c r="M598" s="80"/>
      <c r="N598" s="80"/>
    </row>
    <row r="599" spans="3:14" hidden="1" x14ac:dyDescent="0.25">
      <c r="C599" s="80"/>
      <c r="D599" s="79"/>
      <c r="E599" s="80"/>
      <c r="F599" s="80"/>
      <c r="H599" s="80"/>
      <c r="I599" s="80"/>
      <c r="J599" s="80"/>
      <c r="K599" s="80"/>
      <c r="L599" s="80"/>
      <c r="M599" s="80"/>
      <c r="N599" s="80"/>
    </row>
    <row r="600" spans="3:14" hidden="1" x14ac:dyDescent="0.25">
      <c r="C600" s="80"/>
      <c r="D600" s="79"/>
      <c r="E600" s="80"/>
      <c r="F600" s="80"/>
      <c r="H600" s="80"/>
      <c r="I600" s="80"/>
      <c r="J600" s="80"/>
      <c r="K600" s="80"/>
      <c r="L600" s="80"/>
      <c r="M600" s="80"/>
      <c r="N600" s="80"/>
    </row>
    <row r="601" spans="3:14" hidden="1" x14ac:dyDescent="0.25">
      <c r="C601" s="80"/>
      <c r="D601" s="79"/>
      <c r="E601" s="80"/>
      <c r="F601" s="80"/>
      <c r="H601" s="80"/>
      <c r="I601" s="80"/>
      <c r="J601" s="80"/>
      <c r="K601" s="80"/>
      <c r="L601" s="80"/>
      <c r="M601" s="80"/>
      <c r="N601" s="80"/>
    </row>
    <row r="602" spans="3:14" hidden="1" x14ac:dyDescent="0.25">
      <c r="C602" s="80"/>
      <c r="D602" s="79"/>
      <c r="E602" s="80"/>
      <c r="F602" s="80"/>
      <c r="H602" s="80"/>
      <c r="I602" s="80"/>
      <c r="J602" s="80"/>
      <c r="K602" s="80"/>
      <c r="L602" s="80"/>
      <c r="M602" s="80"/>
      <c r="N602" s="80"/>
    </row>
    <row r="603" spans="3:14" hidden="1" x14ac:dyDescent="0.25">
      <c r="C603" s="80"/>
      <c r="D603" s="79"/>
      <c r="E603" s="80"/>
      <c r="F603" s="80"/>
      <c r="H603" s="80"/>
      <c r="I603" s="80"/>
      <c r="J603" s="80"/>
      <c r="K603" s="80"/>
      <c r="L603" s="80"/>
      <c r="M603" s="80"/>
      <c r="N603" s="80"/>
    </row>
    <row r="604" spans="3:14" hidden="1" x14ac:dyDescent="0.25">
      <c r="C604" s="80"/>
      <c r="D604" s="79"/>
      <c r="E604" s="80"/>
      <c r="F604" s="80"/>
      <c r="H604" s="80"/>
      <c r="I604" s="80"/>
      <c r="J604" s="80"/>
      <c r="K604" s="80"/>
      <c r="L604" s="80"/>
      <c r="M604" s="80"/>
      <c r="N604" s="80"/>
    </row>
    <row r="605" spans="3:14" hidden="1" x14ac:dyDescent="0.25">
      <c r="C605" s="80"/>
      <c r="D605" s="79"/>
      <c r="E605" s="80"/>
      <c r="F605" s="80"/>
      <c r="H605" s="80"/>
      <c r="I605" s="80"/>
      <c r="J605" s="80"/>
      <c r="K605" s="80"/>
      <c r="L605" s="80"/>
      <c r="M605" s="80"/>
      <c r="N605" s="80"/>
    </row>
    <row r="606" spans="3:14" hidden="1" x14ac:dyDescent="0.25">
      <c r="C606" s="80"/>
      <c r="D606" s="79"/>
      <c r="E606" s="80"/>
      <c r="F606" s="80"/>
      <c r="H606" s="80"/>
      <c r="I606" s="80"/>
      <c r="J606" s="80"/>
      <c r="K606" s="80"/>
      <c r="L606" s="80"/>
      <c r="M606" s="80"/>
      <c r="N606" s="80"/>
    </row>
    <row r="607" spans="3:14" hidden="1" x14ac:dyDescent="0.25">
      <c r="C607" s="80"/>
      <c r="D607" s="79"/>
      <c r="E607" s="80"/>
      <c r="F607" s="80"/>
      <c r="H607" s="80"/>
      <c r="I607" s="80"/>
      <c r="J607" s="80"/>
      <c r="K607" s="80"/>
      <c r="L607" s="80"/>
      <c r="M607" s="80"/>
      <c r="N607" s="80"/>
    </row>
    <row r="608" spans="3:14" hidden="1" x14ac:dyDescent="0.25">
      <c r="C608" s="80"/>
      <c r="D608" s="79"/>
      <c r="E608" s="80"/>
      <c r="F608" s="80"/>
      <c r="H608" s="80"/>
      <c r="I608" s="80"/>
      <c r="J608" s="80"/>
      <c r="K608" s="80"/>
      <c r="L608" s="80"/>
      <c r="M608" s="80"/>
      <c r="N608" s="80"/>
    </row>
    <row r="609" spans="3:14" hidden="1" x14ac:dyDescent="0.25">
      <c r="C609" s="80"/>
      <c r="D609" s="79"/>
      <c r="E609" s="80"/>
      <c r="F609" s="80"/>
      <c r="H609" s="80"/>
      <c r="I609" s="80"/>
      <c r="J609" s="80"/>
      <c r="K609" s="80"/>
      <c r="L609" s="80"/>
      <c r="M609" s="80"/>
      <c r="N609" s="80"/>
    </row>
    <row r="610" spans="3:14" hidden="1" x14ac:dyDescent="0.25">
      <c r="C610" s="80"/>
      <c r="D610" s="79"/>
      <c r="E610" s="80"/>
      <c r="F610" s="80"/>
      <c r="H610" s="80"/>
      <c r="I610" s="80"/>
      <c r="J610" s="80"/>
      <c r="K610" s="80"/>
      <c r="L610" s="80"/>
      <c r="M610" s="80"/>
      <c r="N610" s="80"/>
    </row>
    <row r="611" spans="3:14" hidden="1" x14ac:dyDescent="0.25">
      <c r="C611" s="80"/>
      <c r="D611" s="79"/>
      <c r="E611" s="80"/>
      <c r="F611" s="80"/>
      <c r="H611" s="80"/>
      <c r="I611" s="80"/>
      <c r="J611" s="80"/>
      <c r="K611" s="80"/>
      <c r="L611" s="80"/>
      <c r="M611" s="80"/>
      <c r="N611" s="80"/>
    </row>
    <row r="612" spans="3:14" hidden="1" x14ac:dyDescent="0.25">
      <c r="C612" s="80"/>
      <c r="D612" s="79"/>
      <c r="E612" s="80"/>
      <c r="F612" s="80"/>
      <c r="H612" s="80"/>
      <c r="I612" s="80"/>
      <c r="J612" s="80"/>
      <c r="K612" s="80"/>
      <c r="L612" s="80"/>
      <c r="M612" s="80"/>
      <c r="N612" s="80"/>
    </row>
    <row r="613" spans="3:14" hidden="1" x14ac:dyDescent="0.25">
      <c r="C613" s="80"/>
      <c r="D613" s="79"/>
      <c r="E613" s="80"/>
      <c r="F613" s="80"/>
      <c r="H613" s="80"/>
      <c r="I613" s="80"/>
      <c r="J613" s="80"/>
      <c r="K613" s="80"/>
      <c r="L613" s="80"/>
      <c r="M613" s="80"/>
      <c r="N613" s="80"/>
    </row>
    <row r="614" spans="3:14" hidden="1" x14ac:dyDescent="0.25">
      <c r="C614" s="80"/>
      <c r="D614" s="79"/>
      <c r="E614" s="80"/>
      <c r="F614" s="80"/>
      <c r="H614" s="80"/>
      <c r="I614" s="80"/>
      <c r="J614" s="80"/>
      <c r="K614" s="80"/>
      <c r="L614" s="80"/>
      <c r="M614" s="80"/>
      <c r="N614" s="80"/>
    </row>
    <row r="615" spans="3:14" hidden="1" x14ac:dyDescent="0.25">
      <c r="C615" s="80"/>
      <c r="D615" s="79"/>
      <c r="E615" s="80"/>
      <c r="F615" s="80"/>
      <c r="H615" s="80"/>
      <c r="I615" s="80"/>
      <c r="J615" s="80"/>
      <c r="K615" s="80"/>
      <c r="L615" s="80"/>
      <c r="M615" s="80"/>
      <c r="N615" s="80"/>
    </row>
    <row r="616" spans="3:14" hidden="1" x14ac:dyDescent="0.25">
      <c r="C616" s="80"/>
      <c r="D616" s="79"/>
      <c r="E616" s="80"/>
      <c r="F616" s="80"/>
      <c r="H616" s="80"/>
      <c r="I616" s="80"/>
      <c r="J616" s="80"/>
      <c r="K616" s="80"/>
      <c r="L616" s="80"/>
      <c r="M616" s="80"/>
      <c r="N616" s="80"/>
    </row>
    <row r="617" spans="3:14" hidden="1" x14ac:dyDescent="0.25">
      <c r="C617" s="80"/>
      <c r="D617" s="79"/>
      <c r="E617" s="80"/>
      <c r="F617" s="80"/>
      <c r="H617" s="80"/>
      <c r="I617" s="80"/>
      <c r="J617" s="80"/>
      <c r="K617" s="80"/>
      <c r="L617" s="80"/>
      <c r="M617" s="80"/>
      <c r="N617" s="80"/>
    </row>
    <row r="618" spans="3:14" hidden="1" x14ac:dyDescent="0.25">
      <c r="C618" s="80"/>
      <c r="D618" s="79"/>
      <c r="E618" s="80"/>
      <c r="F618" s="80"/>
      <c r="H618" s="80"/>
      <c r="I618" s="80"/>
      <c r="J618" s="80"/>
      <c r="K618" s="80"/>
      <c r="L618" s="80"/>
      <c r="M618" s="80"/>
      <c r="N618" s="80"/>
    </row>
    <row r="619" spans="3:14" hidden="1" x14ac:dyDescent="0.25">
      <c r="C619" s="80"/>
      <c r="D619" s="79"/>
      <c r="E619" s="80"/>
      <c r="F619" s="80"/>
      <c r="H619" s="80"/>
      <c r="I619" s="80"/>
      <c r="J619" s="80"/>
      <c r="K619" s="80"/>
      <c r="L619" s="80"/>
      <c r="M619" s="80"/>
      <c r="N619" s="80"/>
    </row>
    <row r="620" spans="3:14" hidden="1" x14ac:dyDescent="0.25">
      <c r="C620" s="80"/>
      <c r="D620" s="79"/>
      <c r="E620" s="80"/>
      <c r="F620" s="80"/>
      <c r="H620" s="80"/>
      <c r="I620" s="80"/>
      <c r="J620" s="80"/>
      <c r="K620" s="80"/>
      <c r="L620" s="80"/>
      <c r="M620" s="80"/>
      <c r="N620" s="80"/>
    </row>
    <row r="621" spans="3:14" hidden="1" x14ac:dyDescent="0.25">
      <c r="C621" s="80"/>
      <c r="D621" s="79"/>
      <c r="E621" s="80"/>
      <c r="F621" s="80"/>
      <c r="H621" s="80"/>
      <c r="I621" s="80"/>
      <c r="J621" s="80"/>
      <c r="K621" s="80"/>
      <c r="L621" s="80"/>
      <c r="M621" s="80"/>
      <c r="N621" s="80"/>
    </row>
    <row r="622" spans="3:14" hidden="1" x14ac:dyDescent="0.25">
      <c r="C622" s="80"/>
      <c r="D622" s="79"/>
      <c r="E622" s="80"/>
      <c r="F622" s="80"/>
      <c r="H622" s="80"/>
      <c r="I622" s="80"/>
      <c r="J622" s="80"/>
      <c r="K622" s="80"/>
      <c r="L622" s="80"/>
      <c r="M622" s="80"/>
      <c r="N622" s="80"/>
    </row>
    <row r="623" spans="3:14" hidden="1" x14ac:dyDescent="0.25">
      <c r="C623" s="80"/>
      <c r="D623" s="79"/>
      <c r="E623" s="80"/>
      <c r="F623" s="80"/>
      <c r="H623" s="80"/>
      <c r="I623" s="80"/>
      <c r="J623" s="80"/>
      <c r="K623" s="80"/>
      <c r="L623" s="80"/>
      <c r="M623" s="80"/>
      <c r="N623" s="80"/>
    </row>
    <row r="624" spans="3:14" hidden="1" x14ac:dyDescent="0.25">
      <c r="C624" s="80"/>
      <c r="D624" s="79"/>
      <c r="E624" s="80"/>
      <c r="F624" s="80"/>
      <c r="H624" s="80"/>
      <c r="I624" s="80"/>
      <c r="J624" s="80"/>
      <c r="K624" s="80"/>
      <c r="L624" s="80"/>
      <c r="M624" s="80"/>
      <c r="N624" s="80"/>
    </row>
    <row r="625" spans="3:14" hidden="1" x14ac:dyDescent="0.25">
      <c r="C625" s="80"/>
      <c r="D625" s="79"/>
      <c r="E625" s="80"/>
      <c r="F625" s="80"/>
      <c r="H625" s="80"/>
      <c r="I625" s="80"/>
      <c r="J625" s="80"/>
      <c r="K625" s="80"/>
      <c r="L625" s="80"/>
      <c r="M625" s="80"/>
      <c r="N625" s="80"/>
    </row>
    <row r="626" spans="3:14" hidden="1" x14ac:dyDescent="0.25">
      <c r="C626" s="80"/>
      <c r="D626" s="79"/>
      <c r="E626" s="80"/>
      <c r="F626" s="80"/>
      <c r="H626" s="80"/>
      <c r="I626" s="80"/>
      <c r="J626" s="80"/>
      <c r="K626" s="80"/>
      <c r="L626" s="80"/>
      <c r="M626" s="80"/>
      <c r="N626" s="80"/>
    </row>
    <row r="627" spans="3:14" hidden="1" x14ac:dyDescent="0.25">
      <c r="C627" s="80"/>
      <c r="D627" s="79"/>
      <c r="E627" s="80"/>
      <c r="F627" s="80"/>
      <c r="H627" s="80"/>
      <c r="I627" s="80"/>
      <c r="J627" s="80"/>
      <c r="K627" s="80"/>
      <c r="L627" s="80"/>
      <c r="M627" s="80"/>
      <c r="N627" s="80"/>
    </row>
    <row r="628" spans="3:14" hidden="1" x14ac:dyDescent="0.25">
      <c r="C628" s="80"/>
      <c r="D628" s="79"/>
      <c r="E628" s="80"/>
      <c r="F628" s="80"/>
      <c r="H628" s="80"/>
      <c r="I628" s="80"/>
      <c r="J628" s="80"/>
      <c r="K628" s="80"/>
      <c r="L628" s="80"/>
      <c r="M628" s="80"/>
      <c r="N628" s="80"/>
    </row>
    <row r="629" spans="3:14" hidden="1" x14ac:dyDescent="0.25">
      <c r="C629" s="80"/>
      <c r="D629" s="79"/>
      <c r="E629" s="80"/>
      <c r="F629" s="80"/>
      <c r="H629" s="80"/>
      <c r="I629" s="80"/>
      <c r="J629" s="80"/>
      <c r="K629" s="80"/>
      <c r="L629" s="80"/>
      <c r="M629" s="80"/>
      <c r="N629" s="80"/>
    </row>
    <row r="630" spans="3:14" hidden="1" x14ac:dyDescent="0.25">
      <c r="C630" s="80"/>
      <c r="D630" s="79"/>
      <c r="E630" s="80"/>
      <c r="F630" s="80"/>
      <c r="H630" s="80"/>
      <c r="I630" s="80"/>
      <c r="J630" s="80"/>
      <c r="K630" s="80"/>
      <c r="L630" s="80"/>
      <c r="M630" s="80"/>
      <c r="N630" s="80"/>
    </row>
    <row r="631" spans="3:14" hidden="1" x14ac:dyDescent="0.25">
      <c r="C631" s="80"/>
      <c r="D631" s="79"/>
      <c r="E631" s="80"/>
      <c r="F631" s="80"/>
      <c r="H631" s="80"/>
      <c r="I631" s="80"/>
      <c r="J631" s="80"/>
      <c r="K631" s="80"/>
      <c r="L631" s="80"/>
      <c r="M631" s="80"/>
      <c r="N631" s="80"/>
    </row>
    <row r="632" spans="3:14" hidden="1" x14ac:dyDescent="0.25">
      <c r="C632" s="80"/>
      <c r="D632" s="79"/>
      <c r="E632" s="80"/>
      <c r="F632" s="80"/>
      <c r="H632" s="80"/>
      <c r="I632" s="80"/>
      <c r="J632" s="80"/>
      <c r="K632" s="80"/>
      <c r="L632" s="80"/>
      <c r="M632" s="80"/>
      <c r="N632" s="80"/>
    </row>
    <row r="633" spans="3:14" hidden="1" x14ac:dyDescent="0.25">
      <c r="C633" s="80"/>
      <c r="D633" s="79"/>
      <c r="E633" s="80"/>
      <c r="F633" s="80"/>
      <c r="H633" s="80"/>
      <c r="I633" s="80"/>
      <c r="J633" s="80"/>
      <c r="K633" s="80"/>
      <c r="L633" s="80"/>
      <c r="M633" s="80"/>
      <c r="N633" s="80"/>
    </row>
    <row r="634" spans="3:14" hidden="1" x14ac:dyDescent="0.25">
      <c r="C634" s="80"/>
      <c r="D634" s="79"/>
      <c r="E634" s="80"/>
      <c r="F634" s="80"/>
      <c r="H634" s="80"/>
      <c r="I634" s="80"/>
      <c r="J634" s="80"/>
      <c r="K634" s="80"/>
      <c r="L634" s="80"/>
      <c r="M634" s="80"/>
      <c r="N634" s="80"/>
    </row>
    <row r="635" spans="3:14" hidden="1" x14ac:dyDescent="0.25">
      <c r="C635" s="80"/>
      <c r="D635" s="79"/>
      <c r="E635" s="80"/>
      <c r="F635" s="80"/>
      <c r="H635" s="80"/>
      <c r="I635" s="80"/>
      <c r="J635" s="80"/>
      <c r="K635" s="80"/>
      <c r="L635" s="80"/>
      <c r="M635" s="80"/>
      <c r="N635" s="80"/>
    </row>
    <row r="636" spans="3:14" hidden="1" x14ac:dyDescent="0.25">
      <c r="C636" s="80"/>
      <c r="D636" s="79"/>
      <c r="E636" s="80"/>
      <c r="F636" s="80"/>
      <c r="H636" s="80"/>
      <c r="I636" s="80"/>
      <c r="J636" s="80"/>
      <c r="K636" s="80"/>
      <c r="L636" s="80"/>
      <c r="M636" s="80"/>
      <c r="N636" s="80"/>
    </row>
    <row r="637" spans="3:14" hidden="1" x14ac:dyDescent="0.25">
      <c r="C637" s="80"/>
      <c r="D637" s="79"/>
      <c r="E637" s="80"/>
      <c r="F637" s="80"/>
      <c r="H637" s="80"/>
      <c r="I637" s="80"/>
      <c r="J637" s="80"/>
      <c r="K637" s="80"/>
      <c r="L637" s="80"/>
      <c r="M637" s="80"/>
      <c r="N637" s="80"/>
    </row>
    <row r="638" spans="3:14" hidden="1" x14ac:dyDescent="0.25">
      <c r="C638" s="80"/>
      <c r="D638" s="79"/>
      <c r="E638" s="80"/>
      <c r="F638" s="80"/>
      <c r="H638" s="80"/>
      <c r="I638" s="80"/>
      <c r="J638" s="80"/>
      <c r="K638" s="80"/>
      <c r="L638" s="80"/>
      <c r="M638" s="80"/>
      <c r="N638" s="80"/>
    </row>
    <row r="639" spans="3:14" hidden="1" x14ac:dyDescent="0.25">
      <c r="C639" s="80"/>
      <c r="D639" s="79"/>
      <c r="E639" s="80"/>
      <c r="F639" s="80"/>
      <c r="H639" s="80"/>
      <c r="I639" s="80"/>
      <c r="J639" s="80"/>
      <c r="K639" s="80"/>
      <c r="L639" s="80"/>
      <c r="M639" s="80"/>
      <c r="N639" s="80"/>
    </row>
    <row r="640" spans="3:14" hidden="1" x14ac:dyDescent="0.25">
      <c r="C640" s="80"/>
      <c r="D640" s="79"/>
      <c r="E640" s="80"/>
      <c r="F640" s="80"/>
      <c r="H640" s="80"/>
      <c r="I640" s="80"/>
      <c r="J640" s="80"/>
      <c r="K640" s="80"/>
      <c r="L640" s="80"/>
      <c r="M640" s="80"/>
      <c r="N640" s="80"/>
    </row>
    <row r="641" spans="3:14" hidden="1" x14ac:dyDescent="0.25">
      <c r="C641" s="80"/>
      <c r="D641" s="79"/>
      <c r="E641" s="80"/>
      <c r="F641" s="80"/>
      <c r="H641" s="80"/>
      <c r="I641" s="80"/>
      <c r="J641" s="80"/>
      <c r="K641" s="80"/>
      <c r="L641" s="80"/>
      <c r="M641" s="80"/>
      <c r="N641" s="80"/>
    </row>
    <row r="642" spans="3:14" hidden="1" x14ac:dyDescent="0.25">
      <c r="C642" s="80"/>
      <c r="D642" s="79"/>
      <c r="E642" s="80"/>
      <c r="F642" s="80"/>
      <c r="H642" s="80"/>
      <c r="I642" s="80"/>
      <c r="J642" s="80"/>
      <c r="K642" s="80"/>
      <c r="L642" s="80"/>
      <c r="M642" s="80"/>
      <c r="N642" s="80"/>
    </row>
    <row r="643" spans="3:14" hidden="1" x14ac:dyDescent="0.25">
      <c r="C643" s="80"/>
      <c r="D643" s="79"/>
      <c r="E643" s="80"/>
      <c r="F643" s="80"/>
      <c r="H643" s="80"/>
      <c r="I643" s="80"/>
      <c r="J643" s="80"/>
      <c r="K643" s="80"/>
      <c r="L643" s="80"/>
      <c r="M643" s="80"/>
      <c r="N643" s="80"/>
    </row>
    <row r="644" spans="3:14" hidden="1" x14ac:dyDescent="0.25">
      <c r="C644" s="80"/>
      <c r="D644" s="79"/>
      <c r="E644" s="80"/>
      <c r="F644" s="80"/>
      <c r="H644" s="80"/>
      <c r="I644" s="80"/>
      <c r="J644" s="80"/>
      <c r="K644" s="80"/>
      <c r="L644" s="80"/>
      <c r="M644" s="80"/>
      <c r="N644" s="80"/>
    </row>
    <row r="645" spans="3:14" hidden="1" x14ac:dyDescent="0.25">
      <c r="C645" s="80"/>
      <c r="D645" s="79"/>
      <c r="E645" s="80"/>
      <c r="F645" s="80"/>
      <c r="H645" s="80"/>
      <c r="I645" s="80"/>
      <c r="J645" s="80"/>
      <c r="K645" s="80"/>
      <c r="L645" s="80"/>
      <c r="M645" s="80"/>
      <c r="N645" s="80"/>
    </row>
    <row r="646" spans="3:14" hidden="1" x14ac:dyDescent="0.25">
      <c r="C646" s="80"/>
      <c r="D646" s="79"/>
      <c r="E646" s="80"/>
      <c r="F646" s="80"/>
      <c r="H646" s="80"/>
      <c r="I646" s="80"/>
      <c r="J646" s="80"/>
      <c r="K646" s="80"/>
      <c r="L646" s="80"/>
      <c r="M646" s="80"/>
      <c r="N646" s="80"/>
    </row>
    <row r="647" spans="3:14" hidden="1" x14ac:dyDescent="0.25">
      <c r="C647" s="80"/>
      <c r="D647" s="79"/>
      <c r="E647" s="80"/>
      <c r="F647" s="80"/>
      <c r="H647" s="80"/>
      <c r="I647" s="80"/>
      <c r="J647" s="80"/>
      <c r="K647" s="80"/>
      <c r="L647" s="80"/>
      <c r="M647" s="80"/>
      <c r="N647" s="80"/>
    </row>
    <row r="648" spans="3:14" hidden="1" x14ac:dyDescent="0.25">
      <c r="C648" s="80"/>
      <c r="D648" s="79"/>
      <c r="E648" s="80"/>
      <c r="F648" s="80"/>
      <c r="H648" s="80"/>
      <c r="I648" s="80"/>
      <c r="J648" s="80"/>
      <c r="K648" s="80"/>
      <c r="L648" s="80"/>
      <c r="M648" s="80"/>
      <c r="N648" s="80"/>
    </row>
    <row r="649" spans="3:14" hidden="1" x14ac:dyDescent="0.25">
      <c r="C649" s="80"/>
      <c r="D649" s="79"/>
      <c r="E649" s="80"/>
      <c r="F649" s="80"/>
      <c r="H649" s="80"/>
      <c r="I649" s="80"/>
      <c r="J649" s="80"/>
      <c r="K649" s="80"/>
      <c r="L649" s="80"/>
      <c r="M649" s="80"/>
      <c r="N649" s="80"/>
    </row>
    <row r="650" spans="3:14" hidden="1" x14ac:dyDescent="0.25">
      <c r="C650" s="80"/>
      <c r="D650" s="79"/>
      <c r="E650" s="80"/>
      <c r="F650" s="80"/>
      <c r="H650" s="80"/>
      <c r="I650" s="80"/>
      <c r="J650" s="80"/>
      <c r="K650" s="80"/>
      <c r="L650" s="80"/>
      <c r="M650" s="80"/>
      <c r="N650" s="80"/>
    </row>
    <row r="651" spans="3:14" hidden="1" x14ac:dyDescent="0.25">
      <c r="C651" s="80"/>
      <c r="D651" s="79"/>
      <c r="E651" s="80"/>
      <c r="F651" s="80"/>
      <c r="H651" s="80"/>
      <c r="I651" s="80"/>
      <c r="J651" s="80"/>
      <c r="K651" s="80"/>
      <c r="L651" s="80"/>
      <c r="M651" s="80"/>
      <c r="N651" s="80"/>
    </row>
    <row r="652" spans="3:14" hidden="1" x14ac:dyDescent="0.25">
      <c r="C652" s="80"/>
      <c r="D652" s="79"/>
      <c r="E652" s="80"/>
      <c r="F652" s="80"/>
      <c r="H652" s="80"/>
      <c r="I652" s="80"/>
      <c r="J652" s="80"/>
      <c r="K652" s="80"/>
      <c r="L652" s="80"/>
      <c r="M652" s="80"/>
      <c r="N652" s="80"/>
    </row>
    <row r="653" spans="3:14" hidden="1" x14ac:dyDescent="0.25">
      <c r="C653" s="80"/>
      <c r="D653" s="79"/>
      <c r="E653" s="80"/>
      <c r="F653" s="80"/>
      <c r="H653" s="80"/>
      <c r="I653" s="80"/>
      <c r="J653" s="80"/>
      <c r="K653" s="80"/>
      <c r="L653" s="80"/>
      <c r="M653" s="80"/>
      <c r="N653" s="80"/>
    </row>
    <row r="654" spans="3:14" hidden="1" x14ac:dyDescent="0.25">
      <c r="C654" s="80"/>
      <c r="D654" s="79"/>
      <c r="E654" s="80"/>
      <c r="F654" s="80"/>
      <c r="H654" s="80"/>
      <c r="I654" s="80"/>
      <c r="J654" s="80"/>
      <c r="K654" s="80"/>
      <c r="L654" s="80"/>
      <c r="M654" s="80"/>
      <c r="N654" s="80"/>
    </row>
    <row r="655" spans="3:14" hidden="1" x14ac:dyDescent="0.25">
      <c r="C655" s="80"/>
      <c r="D655" s="79"/>
      <c r="E655" s="80"/>
      <c r="F655" s="80"/>
      <c r="H655" s="80"/>
      <c r="I655" s="80"/>
      <c r="J655" s="80"/>
      <c r="K655" s="80"/>
      <c r="L655" s="80"/>
      <c r="M655" s="80"/>
      <c r="N655" s="80"/>
    </row>
    <row r="656" spans="3:14" hidden="1" x14ac:dyDescent="0.25">
      <c r="C656" s="80"/>
      <c r="D656" s="79"/>
      <c r="E656" s="80"/>
      <c r="F656" s="80"/>
      <c r="H656" s="80"/>
      <c r="I656" s="80"/>
      <c r="J656" s="80"/>
      <c r="K656" s="80"/>
      <c r="L656" s="80"/>
      <c r="M656" s="80"/>
      <c r="N656" s="80"/>
    </row>
    <row r="657" spans="3:14" hidden="1" x14ac:dyDescent="0.25">
      <c r="C657" s="80"/>
      <c r="D657" s="79"/>
      <c r="E657" s="80"/>
      <c r="F657" s="80"/>
      <c r="H657" s="80"/>
      <c r="I657" s="80"/>
      <c r="J657" s="80"/>
      <c r="K657" s="80"/>
      <c r="L657" s="80"/>
      <c r="M657" s="80"/>
      <c r="N657" s="80"/>
    </row>
    <row r="658" spans="3:14" hidden="1" x14ac:dyDescent="0.25">
      <c r="C658" s="80"/>
      <c r="D658" s="79"/>
      <c r="E658" s="80"/>
      <c r="F658" s="80"/>
      <c r="H658" s="80"/>
      <c r="I658" s="80"/>
      <c r="J658" s="80"/>
      <c r="K658" s="80"/>
      <c r="L658" s="80"/>
      <c r="M658" s="80"/>
      <c r="N658" s="80"/>
    </row>
    <row r="659" spans="3:14" hidden="1" x14ac:dyDescent="0.25">
      <c r="C659" s="80"/>
      <c r="D659" s="79"/>
      <c r="E659" s="80"/>
      <c r="F659" s="80"/>
      <c r="H659" s="80"/>
      <c r="I659" s="80"/>
      <c r="J659" s="80"/>
      <c r="K659" s="80"/>
      <c r="L659" s="80"/>
      <c r="M659" s="80"/>
      <c r="N659" s="80"/>
    </row>
    <row r="660" spans="3:14" hidden="1" x14ac:dyDescent="0.25">
      <c r="C660" s="80"/>
      <c r="D660" s="79"/>
      <c r="E660" s="80"/>
      <c r="F660" s="80"/>
      <c r="H660" s="80"/>
      <c r="I660" s="80"/>
      <c r="J660" s="80"/>
      <c r="K660" s="80"/>
      <c r="L660" s="80"/>
      <c r="M660" s="80"/>
      <c r="N660" s="80"/>
    </row>
    <row r="661" spans="3:14" hidden="1" x14ac:dyDescent="0.25">
      <c r="C661" s="80"/>
      <c r="D661" s="79"/>
      <c r="E661" s="80"/>
      <c r="F661" s="80"/>
      <c r="H661" s="80"/>
      <c r="I661" s="80"/>
      <c r="J661" s="80"/>
      <c r="K661" s="80"/>
      <c r="L661" s="80"/>
      <c r="M661" s="80"/>
      <c r="N661" s="80"/>
    </row>
    <row r="662" spans="3:14" hidden="1" x14ac:dyDescent="0.25">
      <c r="C662" s="80"/>
      <c r="D662" s="79"/>
      <c r="E662" s="80"/>
      <c r="F662" s="80"/>
      <c r="H662" s="80"/>
      <c r="I662" s="80"/>
      <c r="J662" s="80"/>
      <c r="K662" s="80"/>
      <c r="L662" s="80"/>
      <c r="M662" s="80"/>
      <c r="N662" s="80"/>
    </row>
    <row r="663" spans="3:14" hidden="1" x14ac:dyDescent="0.25">
      <c r="C663" s="80"/>
      <c r="D663" s="79"/>
      <c r="E663" s="80"/>
      <c r="F663" s="80"/>
      <c r="H663" s="80"/>
      <c r="I663" s="80"/>
      <c r="J663" s="80"/>
      <c r="K663" s="80"/>
      <c r="L663" s="80"/>
      <c r="M663" s="80"/>
      <c r="N663" s="80"/>
    </row>
    <row r="664" spans="3:14" hidden="1" x14ac:dyDescent="0.25">
      <c r="C664" s="80"/>
      <c r="D664" s="79"/>
      <c r="E664" s="80"/>
      <c r="F664" s="80"/>
      <c r="H664" s="80"/>
      <c r="I664" s="80"/>
      <c r="J664" s="80"/>
      <c r="K664" s="80"/>
      <c r="L664" s="80"/>
      <c r="M664" s="80"/>
      <c r="N664" s="80"/>
    </row>
    <row r="665" spans="3:14" hidden="1" x14ac:dyDescent="0.25">
      <c r="C665" s="80"/>
      <c r="D665" s="79"/>
      <c r="E665" s="80"/>
      <c r="F665" s="80"/>
      <c r="H665" s="80"/>
      <c r="I665" s="80"/>
      <c r="J665" s="80"/>
      <c r="K665" s="80"/>
      <c r="L665" s="80"/>
      <c r="M665" s="80"/>
      <c r="N665" s="80"/>
    </row>
    <row r="666" spans="3:14" hidden="1" x14ac:dyDescent="0.25">
      <c r="C666" s="80"/>
      <c r="D666" s="79"/>
      <c r="E666" s="80"/>
      <c r="F666" s="80"/>
      <c r="H666" s="80"/>
      <c r="I666" s="80"/>
      <c r="J666" s="80"/>
      <c r="K666" s="80"/>
      <c r="L666" s="80"/>
      <c r="M666" s="80"/>
      <c r="N666" s="80"/>
    </row>
    <row r="667" spans="3:14" hidden="1" x14ac:dyDescent="0.25">
      <c r="C667" s="80"/>
      <c r="D667" s="79"/>
      <c r="E667" s="80"/>
      <c r="F667" s="80"/>
      <c r="H667" s="80"/>
      <c r="I667" s="80"/>
      <c r="J667" s="80"/>
      <c r="K667" s="80"/>
      <c r="L667" s="80"/>
      <c r="M667" s="80"/>
      <c r="N667" s="80"/>
    </row>
    <row r="668" spans="3:14" hidden="1" x14ac:dyDescent="0.25">
      <c r="C668" s="80"/>
      <c r="D668" s="79"/>
      <c r="E668" s="80"/>
      <c r="F668" s="80"/>
      <c r="H668" s="80"/>
      <c r="I668" s="80"/>
      <c r="J668" s="80"/>
      <c r="K668" s="80"/>
      <c r="L668" s="80"/>
      <c r="M668" s="80"/>
      <c r="N668" s="80"/>
    </row>
    <row r="669" spans="3:14" hidden="1" x14ac:dyDescent="0.25">
      <c r="C669" s="80"/>
      <c r="D669" s="79"/>
      <c r="E669" s="80"/>
      <c r="F669" s="80"/>
      <c r="H669" s="80"/>
      <c r="I669" s="80"/>
      <c r="J669" s="80"/>
      <c r="K669" s="80"/>
      <c r="L669" s="80"/>
      <c r="M669" s="80"/>
      <c r="N669" s="80"/>
    </row>
    <row r="670" spans="3:14" hidden="1" x14ac:dyDescent="0.25">
      <c r="C670" s="80"/>
      <c r="D670" s="79"/>
      <c r="E670" s="80"/>
      <c r="F670" s="80"/>
      <c r="H670" s="80"/>
      <c r="I670" s="80"/>
      <c r="J670" s="80"/>
      <c r="K670" s="80"/>
      <c r="L670" s="80"/>
      <c r="M670" s="80"/>
      <c r="N670" s="80"/>
    </row>
    <row r="671" spans="3:14" hidden="1" x14ac:dyDescent="0.25">
      <c r="C671" s="80"/>
      <c r="D671" s="79"/>
      <c r="E671" s="80"/>
      <c r="F671" s="80"/>
      <c r="H671" s="80"/>
      <c r="I671" s="80"/>
      <c r="J671" s="80"/>
      <c r="K671" s="80"/>
      <c r="L671" s="80"/>
      <c r="M671" s="80"/>
      <c r="N671" s="80"/>
    </row>
    <row r="672" spans="3:14" hidden="1" x14ac:dyDescent="0.25">
      <c r="C672" s="80"/>
      <c r="D672" s="79"/>
      <c r="E672" s="80"/>
      <c r="F672" s="80"/>
      <c r="H672" s="80"/>
      <c r="I672" s="80"/>
      <c r="J672" s="80"/>
      <c r="K672" s="80"/>
      <c r="L672" s="80"/>
      <c r="M672" s="80"/>
      <c r="N672" s="80"/>
    </row>
    <row r="673" spans="3:14" hidden="1" x14ac:dyDescent="0.25">
      <c r="C673" s="80"/>
      <c r="D673" s="79"/>
      <c r="E673" s="80"/>
      <c r="F673" s="80"/>
      <c r="H673" s="80"/>
      <c r="I673" s="80"/>
      <c r="J673" s="80"/>
      <c r="K673" s="80"/>
      <c r="L673" s="80"/>
      <c r="M673" s="80"/>
      <c r="N673" s="80"/>
    </row>
    <row r="674" spans="3:14" hidden="1" x14ac:dyDescent="0.25">
      <c r="C674" s="80"/>
      <c r="D674" s="79"/>
      <c r="E674" s="80"/>
      <c r="F674" s="80"/>
      <c r="H674" s="80"/>
      <c r="I674" s="80"/>
      <c r="J674" s="80"/>
      <c r="K674" s="80"/>
      <c r="L674" s="80"/>
      <c r="M674" s="80"/>
      <c r="N674" s="80"/>
    </row>
    <row r="675" spans="3:14" hidden="1" x14ac:dyDescent="0.25">
      <c r="C675" s="80"/>
      <c r="D675" s="79"/>
      <c r="E675" s="80"/>
      <c r="F675" s="80"/>
      <c r="H675" s="80"/>
      <c r="I675" s="80"/>
      <c r="J675" s="80"/>
      <c r="K675" s="80"/>
      <c r="L675" s="80"/>
      <c r="M675" s="80"/>
      <c r="N675" s="80"/>
    </row>
    <row r="676" spans="3:14" hidden="1" x14ac:dyDescent="0.25">
      <c r="C676" s="80"/>
      <c r="D676" s="79"/>
      <c r="E676" s="80"/>
      <c r="F676" s="80"/>
      <c r="H676" s="80"/>
      <c r="I676" s="80"/>
      <c r="J676" s="80"/>
      <c r="K676" s="80"/>
      <c r="L676" s="80"/>
      <c r="M676" s="80"/>
      <c r="N676" s="80"/>
    </row>
    <row r="677" spans="3:14" hidden="1" x14ac:dyDescent="0.25">
      <c r="C677" s="80"/>
      <c r="D677" s="79"/>
      <c r="E677" s="80"/>
      <c r="F677" s="80"/>
      <c r="H677" s="80"/>
      <c r="I677" s="80"/>
      <c r="J677" s="80"/>
      <c r="K677" s="80"/>
      <c r="L677" s="80"/>
      <c r="M677" s="80"/>
      <c r="N677" s="80"/>
    </row>
    <row r="678" spans="3:14" hidden="1" x14ac:dyDescent="0.25">
      <c r="C678" s="80"/>
      <c r="D678" s="79"/>
      <c r="E678" s="80"/>
      <c r="F678" s="80"/>
      <c r="H678" s="80"/>
      <c r="I678" s="80"/>
      <c r="J678" s="80"/>
      <c r="K678" s="80"/>
      <c r="L678" s="80"/>
      <c r="M678" s="80"/>
      <c r="N678" s="80"/>
    </row>
    <row r="679" spans="3:14" hidden="1" x14ac:dyDescent="0.25">
      <c r="C679" s="80"/>
      <c r="D679" s="79"/>
      <c r="E679" s="80"/>
      <c r="F679" s="80"/>
      <c r="H679" s="80"/>
      <c r="I679" s="80"/>
      <c r="J679" s="80"/>
      <c r="K679" s="80"/>
      <c r="L679" s="80"/>
      <c r="M679" s="80"/>
      <c r="N679" s="80"/>
    </row>
    <row r="680" spans="3:14" hidden="1" x14ac:dyDescent="0.25">
      <c r="C680" s="80"/>
      <c r="D680" s="79"/>
      <c r="E680" s="80"/>
      <c r="F680" s="80"/>
      <c r="H680" s="80"/>
      <c r="I680" s="80"/>
      <c r="J680" s="80"/>
      <c r="K680" s="80"/>
      <c r="L680" s="80"/>
      <c r="M680" s="80"/>
      <c r="N680" s="80"/>
    </row>
    <row r="681" spans="3:14" hidden="1" x14ac:dyDescent="0.25">
      <c r="C681" s="80"/>
      <c r="D681" s="79"/>
      <c r="E681" s="80"/>
      <c r="F681" s="80"/>
      <c r="H681" s="80"/>
      <c r="I681" s="80"/>
      <c r="J681" s="80"/>
      <c r="K681" s="80"/>
      <c r="L681" s="80"/>
      <c r="M681" s="80"/>
      <c r="N681" s="80"/>
    </row>
    <row r="682" spans="3:14" hidden="1" x14ac:dyDescent="0.25">
      <c r="C682" s="80"/>
      <c r="D682" s="79"/>
      <c r="E682" s="80"/>
      <c r="F682" s="80"/>
      <c r="H682" s="80"/>
      <c r="I682" s="80"/>
      <c r="J682" s="80"/>
      <c r="K682" s="80"/>
      <c r="L682" s="80"/>
      <c r="M682" s="80"/>
      <c r="N682" s="80"/>
    </row>
    <row r="683" spans="3:14" hidden="1" x14ac:dyDescent="0.25">
      <c r="C683" s="80"/>
      <c r="D683" s="79"/>
      <c r="E683" s="80"/>
      <c r="F683" s="80"/>
      <c r="H683" s="80"/>
      <c r="I683" s="80"/>
      <c r="J683" s="80"/>
      <c r="K683" s="80"/>
      <c r="L683" s="80"/>
      <c r="M683" s="80"/>
      <c r="N683" s="80"/>
    </row>
    <row r="684" spans="3:14" hidden="1" x14ac:dyDescent="0.25">
      <c r="C684" s="80"/>
      <c r="D684" s="79"/>
      <c r="E684" s="80"/>
      <c r="F684" s="80"/>
      <c r="H684" s="80"/>
      <c r="I684" s="80"/>
      <c r="J684" s="80"/>
      <c r="K684" s="80"/>
      <c r="L684" s="80"/>
      <c r="M684" s="80"/>
      <c r="N684" s="80"/>
    </row>
    <row r="685" spans="3:14" hidden="1" x14ac:dyDescent="0.25">
      <c r="C685" s="80"/>
      <c r="D685" s="79"/>
      <c r="E685" s="80"/>
      <c r="F685" s="80"/>
      <c r="H685" s="80"/>
      <c r="I685" s="80"/>
      <c r="J685" s="80"/>
      <c r="K685" s="80"/>
      <c r="L685" s="80"/>
      <c r="M685" s="80"/>
      <c r="N685" s="80"/>
    </row>
    <row r="686" spans="3:14" hidden="1" x14ac:dyDescent="0.25">
      <c r="C686" s="80"/>
      <c r="D686" s="79"/>
      <c r="E686" s="80"/>
      <c r="F686" s="80"/>
      <c r="H686" s="80"/>
      <c r="I686" s="80"/>
      <c r="J686" s="80"/>
      <c r="K686" s="80"/>
      <c r="L686" s="80"/>
      <c r="M686" s="80"/>
      <c r="N686" s="80"/>
    </row>
    <row r="687" spans="3:14" hidden="1" x14ac:dyDescent="0.25">
      <c r="C687" s="80"/>
      <c r="D687" s="79"/>
      <c r="E687" s="80"/>
      <c r="F687" s="80"/>
      <c r="H687" s="80"/>
      <c r="I687" s="80"/>
      <c r="J687" s="80"/>
      <c r="K687" s="80"/>
      <c r="L687" s="80"/>
      <c r="M687" s="80"/>
      <c r="N687" s="80"/>
    </row>
    <row r="688" spans="3:14" hidden="1" x14ac:dyDescent="0.25">
      <c r="C688" s="80"/>
      <c r="D688" s="79"/>
      <c r="E688" s="80"/>
      <c r="F688" s="80"/>
      <c r="H688" s="80"/>
      <c r="I688" s="80"/>
      <c r="J688" s="80"/>
      <c r="K688" s="80"/>
      <c r="L688" s="80"/>
      <c r="M688" s="80"/>
      <c r="N688" s="80"/>
    </row>
    <row r="689" spans="3:14" hidden="1" x14ac:dyDescent="0.25">
      <c r="C689" s="80"/>
      <c r="D689" s="79"/>
      <c r="E689" s="80"/>
      <c r="F689" s="80"/>
      <c r="H689" s="80"/>
      <c r="I689" s="80"/>
      <c r="J689" s="80"/>
      <c r="K689" s="80"/>
      <c r="L689" s="80"/>
      <c r="M689" s="80"/>
      <c r="N689" s="80"/>
    </row>
    <row r="690" spans="3:14" hidden="1" x14ac:dyDescent="0.25">
      <c r="C690" s="80"/>
      <c r="D690" s="79"/>
      <c r="E690" s="80"/>
      <c r="F690" s="80"/>
      <c r="H690" s="80"/>
      <c r="I690" s="80"/>
      <c r="J690" s="80"/>
      <c r="K690" s="80"/>
      <c r="L690" s="80"/>
      <c r="M690" s="80"/>
      <c r="N690" s="80"/>
    </row>
    <row r="691" spans="3:14" hidden="1" x14ac:dyDescent="0.25">
      <c r="C691" s="80"/>
      <c r="D691" s="79"/>
      <c r="E691" s="80"/>
      <c r="F691" s="80"/>
      <c r="H691" s="80"/>
      <c r="I691" s="80"/>
      <c r="J691" s="80"/>
      <c r="K691" s="80"/>
      <c r="L691" s="80"/>
      <c r="M691" s="80"/>
      <c r="N691" s="80"/>
    </row>
    <row r="692" spans="3:14" hidden="1" x14ac:dyDescent="0.25">
      <c r="C692" s="80"/>
      <c r="D692" s="79"/>
      <c r="E692" s="80"/>
      <c r="F692" s="80"/>
      <c r="H692" s="80"/>
      <c r="I692" s="80"/>
      <c r="J692" s="80"/>
      <c r="K692" s="80"/>
      <c r="L692" s="80"/>
      <c r="M692" s="80"/>
      <c r="N692" s="80"/>
    </row>
    <row r="693" spans="3:14" hidden="1" x14ac:dyDescent="0.25">
      <c r="C693" s="80"/>
      <c r="D693" s="79"/>
      <c r="E693" s="80"/>
      <c r="F693" s="80"/>
      <c r="H693" s="80"/>
      <c r="I693" s="80"/>
      <c r="J693" s="80"/>
      <c r="K693" s="80"/>
      <c r="L693" s="80"/>
      <c r="M693" s="80"/>
      <c r="N693" s="80"/>
    </row>
    <row r="694" spans="3:14" hidden="1" x14ac:dyDescent="0.25">
      <c r="C694" s="80"/>
      <c r="D694" s="79"/>
      <c r="E694" s="80"/>
      <c r="F694" s="80"/>
      <c r="H694" s="80"/>
      <c r="I694" s="80"/>
      <c r="J694" s="80"/>
      <c r="K694" s="80"/>
      <c r="L694" s="80"/>
      <c r="M694" s="80"/>
      <c r="N694" s="80"/>
    </row>
    <row r="695" spans="3:14" hidden="1" x14ac:dyDescent="0.25">
      <c r="C695" s="80"/>
      <c r="D695" s="79"/>
      <c r="E695" s="80"/>
      <c r="F695" s="80"/>
      <c r="H695" s="80"/>
      <c r="I695" s="80"/>
      <c r="J695" s="80"/>
      <c r="K695" s="80"/>
      <c r="L695" s="80"/>
      <c r="M695" s="80"/>
      <c r="N695" s="80"/>
    </row>
    <row r="696" spans="3:14" hidden="1" x14ac:dyDescent="0.25">
      <c r="C696" s="80"/>
      <c r="D696" s="79"/>
      <c r="E696" s="80"/>
      <c r="F696" s="80"/>
      <c r="H696" s="80"/>
      <c r="I696" s="80"/>
      <c r="J696" s="80"/>
      <c r="K696" s="80"/>
      <c r="L696" s="80"/>
      <c r="M696" s="80"/>
      <c r="N696" s="80"/>
    </row>
    <row r="697" spans="3:14" hidden="1" x14ac:dyDescent="0.25">
      <c r="C697" s="80"/>
      <c r="D697" s="79"/>
      <c r="E697" s="80"/>
      <c r="F697" s="80"/>
      <c r="H697" s="80"/>
      <c r="I697" s="80"/>
      <c r="J697" s="80"/>
      <c r="K697" s="80"/>
      <c r="L697" s="80"/>
      <c r="M697" s="80"/>
      <c r="N697" s="80"/>
    </row>
    <row r="698" spans="3:14" hidden="1" x14ac:dyDescent="0.25">
      <c r="C698" s="80"/>
      <c r="D698" s="79"/>
      <c r="E698" s="80"/>
      <c r="F698" s="80"/>
      <c r="H698" s="80"/>
      <c r="I698" s="80"/>
      <c r="J698" s="80"/>
      <c r="K698" s="80"/>
      <c r="L698" s="80"/>
      <c r="M698" s="80"/>
      <c r="N698" s="80"/>
    </row>
    <row r="699" spans="3:14" hidden="1" x14ac:dyDescent="0.25">
      <c r="C699" s="80"/>
      <c r="D699" s="79"/>
      <c r="E699" s="80"/>
      <c r="F699" s="80"/>
      <c r="H699" s="80"/>
      <c r="I699" s="80"/>
      <c r="J699" s="80"/>
      <c r="K699" s="80"/>
      <c r="L699" s="80"/>
      <c r="M699" s="80"/>
      <c r="N699" s="80"/>
    </row>
    <row r="700" spans="3:14" hidden="1" x14ac:dyDescent="0.25">
      <c r="C700" s="80"/>
      <c r="D700" s="79"/>
      <c r="E700" s="80"/>
      <c r="F700" s="80"/>
      <c r="H700" s="80"/>
      <c r="I700" s="80"/>
      <c r="J700" s="80"/>
      <c r="K700" s="80"/>
      <c r="L700" s="80"/>
      <c r="M700" s="80"/>
      <c r="N700" s="80"/>
    </row>
    <row r="701" spans="3:14" hidden="1" x14ac:dyDescent="0.25">
      <c r="C701" s="80"/>
      <c r="D701" s="79"/>
      <c r="E701" s="80"/>
      <c r="F701" s="80"/>
      <c r="H701" s="80"/>
      <c r="I701" s="80"/>
      <c r="J701" s="80"/>
      <c r="K701" s="80"/>
      <c r="L701" s="80"/>
      <c r="M701" s="80"/>
      <c r="N701" s="80"/>
    </row>
    <row r="702" spans="3:14" hidden="1" x14ac:dyDescent="0.25">
      <c r="C702" s="80"/>
      <c r="D702" s="79"/>
      <c r="E702" s="80"/>
      <c r="F702" s="80"/>
      <c r="H702" s="80"/>
      <c r="I702" s="80"/>
      <c r="J702" s="80"/>
      <c r="K702" s="80"/>
      <c r="L702" s="80"/>
      <c r="M702" s="80"/>
      <c r="N702" s="80"/>
    </row>
    <row r="703" spans="3:14" hidden="1" x14ac:dyDescent="0.25">
      <c r="C703" s="80"/>
      <c r="D703" s="79"/>
      <c r="E703" s="80"/>
      <c r="F703" s="80"/>
      <c r="H703" s="80"/>
      <c r="I703" s="80"/>
      <c r="J703" s="80"/>
      <c r="K703" s="80"/>
      <c r="L703" s="80"/>
      <c r="M703" s="80"/>
      <c r="N703" s="80"/>
    </row>
    <row r="704" spans="3:14" hidden="1" x14ac:dyDescent="0.25">
      <c r="C704" s="80"/>
      <c r="D704" s="79"/>
      <c r="E704" s="80"/>
      <c r="F704" s="80"/>
      <c r="H704" s="80"/>
      <c r="I704" s="80"/>
      <c r="J704" s="80"/>
      <c r="K704" s="80"/>
      <c r="L704" s="80"/>
      <c r="M704" s="80"/>
      <c r="N704" s="80"/>
    </row>
    <row r="705" spans="3:14" hidden="1" x14ac:dyDescent="0.25">
      <c r="C705" s="80"/>
      <c r="D705" s="79"/>
      <c r="E705" s="80"/>
      <c r="F705" s="80"/>
      <c r="H705" s="80"/>
      <c r="I705" s="80"/>
      <c r="J705" s="80"/>
      <c r="K705" s="80"/>
      <c r="L705" s="80"/>
      <c r="M705" s="80"/>
      <c r="N705" s="80"/>
    </row>
    <row r="706" spans="3:14" hidden="1" x14ac:dyDescent="0.25">
      <c r="C706" s="80"/>
      <c r="D706" s="79"/>
      <c r="E706" s="80"/>
      <c r="F706" s="80"/>
      <c r="H706" s="80"/>
      <c r="I706" s="80"/>
      <c r="J706" s="80"/>
      <c r="K706" s="80"/>
      <c r="L706" s="80"/>
      <c r="M706" s="80"/>
      <c r="N706" s="80"/>
    </row>
    <row r="707" spans="3:14" hidden="1" x14ac:dyDescent="0.25">
      <c r="C707" s="80"/>
      <c r="D707" s="79"/>
      <c r="E707" s="80"/>
      <c r="F707" s="80"/>
      <c r="H707" s="80"/>
      <c r="I707" s="80"/>
      <c r="J707" s="80"/>
      <c r="K707" s="80"/>
      <c r="L707" s="80"/>
      <c r="M707" s="80"/>
      <c r="N707" s="80"/>
    </row>
    <row r="708" spans="3:14" hidden="1" x14ac:dyDescent="0.25">
      <c r="C708" s="80"/>
      <c r="D708" s="79"/>
      <c r="E708" s="80"/>
      <c r="F708" s="80"/>
      <c r="H708" s="80"/>
      <c r="I708" s="80"/>
      <c r="J708" s="80"/>
      <c r="K708" s="80"/>
      <c r="L708" s="80"/>
      <c r="M708" s="80"/>
      <c r="N708" s="80"/>
    </row>
    <row r="709" spans="3:14" hidden="1" x14ac:dyDescent="0.25">
      <c r="C709" s="80"/>
      <c r="D709" s="79"/>
      <c r="E709" s="80"/>
      <c r="F709" s="80"/>
      <c r="H709" s="80"/>
      <c r="I709" s="80"/>
      <c r="J709" s="80"/>
      <c r="K709" s="80"/>
      <c r="L709" s="80"/>
      <c r="M709" s="80"/>
      <c r="N709" s="80"/>
    </row>
    <row r="710" spans="3:14" hidden="1" x14ac:dyDescent="0.25">
      <c r="C710" s="80"/>
      <c r="D710" s="79"/>
      <c r="E710" s="80"/>
      <c r="F710" s="80"/>
      <c r="H710" s="80"/>
      <c r="I710" s="80"/>
      <c r="J710" s="80"/>
      <c r="K710" s="80"/>
      <c r="L710" s="80"/>
      <c r="M710" s="80"/>
      <c r="N710" s="80"/>
    </row>
    <row r="711" spans="3:14" hidden="1" x14ac:dyDescent="0.25">
      <c r="C711" s="80"/>
      <c r="D711" s="79"/>
      <c r="E711" s="80"/>
      <c r="F711" s="80"/>
      <c r="H711" s="80"/>
      <c r="I711" s="80"/>
      <c r="J711" s="80"/>
      <c r="K711" s="80"/>
      <c r="L711" s="80"/>
      <c r="M711" s="80"/>
      <c r="N711" s="80"/>
    </row>
    <row r="712" spans="3:14" hidden="1" x14ac:dyDescent="0.25">
      <c r="C712" s="80"/>
      <c r="D712" s="79"/>
      <c r="E712" s="80"/>
      <c r="F712" s="80"/>
      <c r="H712" s="80"/>
      <c r="I712" s="80"/>
      <c r="J712" s="80"/>
      <c r="K712" s="80"/>
      <c r="L712" s="80"/>
      <c r="M712" s="80"/>
      <c r="N712" s="80"/>
    </row>
    <row r="713" spans="3:14" hidden="1" x14ac:dyDescent="0.25">
      <c r="C713" s="80"/>
      <c r="D713" s="79"/>
      <c r="E713" s="80"/>
      <c r="F713" s="80"/>
      <c r="H713" s="80"/>
      <c r="I713" s="80"/>
      <c r="J713" s="80"/>
      <c r="K713" s="80"/>
      <c r="L713" s="80"/>
      <c r="M713" s="80"/>
      <c r="N713" s="80"/>
    </row>
    <row r="714" spans="3:14" hidden="1" x14ac:dyDescent="0.25">
      <c r="C714" s="80"/>
      <c r="D714" s="79"/>
      <c r="E714" s="80"/>
      <c r="F714" s="80"/>
      <c r="H714" s="80"/>
      <c r="I714" s="80"/>
      <c r="J714" s="80"/>
      <c r="K714" s="80"/>
      <c r="L714" s="80"/>
      <c r="M714" s="80"/>
      <c r="N714" s="80"/>
    </row>
    <row r="715" spans="3:14" hidden="1" x14ac:dyDescent="0.25">
      <c r="C715" s="80"/>
      <c r="D715" s="79"/>
      <c r="E715" s="80"/>
      <c r="F715" s="80"/>
      <c r="H715" s="80"/>
      <c r="I715" s="80"/>
      <c r="J715" s="80"/>
      <c r="K715" s="80"/>
      <c r="L715" s="80"/>
      <c r="M715" s="80"/>
      <c r="N715" s="80"/>
    </row>
    <row r="716" spans="3:14" hidden="1" x14ac:dyDescent="0.25">
      <c r="C716" s="80"/>
      <c r="D716" s="79"/>
      <c r="E716" s="80"/>
      <c r="F716" s="80"/>
      <c r="H716" s="80"/>
      <c r="I716" s="80"/>
      <c r="J716" s="80"/>
      <c r="K716" s="80"/>
      <c r="L716" s="80"/>
      <c r="M716" s="80"/>
      <c r="N716" s="80"/>
    </row>
    <row r="717" spans="3:14" hidden="1" x14ac:dyDescent="0.25">
      <c r="C717" s="80"/>
      <c r="D717" s="79"/>
      <c r="E717" s="80"/>
      <c r="F717" s="80"/>
      <c r="H717" s="80"/>
      <c r="I717" s="80"/>
      <c r="J717" s="80"/>
      <c r="K717" s="80"/>
      <c r="L717" s="80"/>
      <c r="M717" s="80"/>
      <c r="N717" s="80"/>
    </row>
    <row r="718" spans="3:14" hidden="1" x14ac:dyDescent="0.25">
      <c r="C718" s="80"/>
      <c r="D718" s="79"/>
      <c r="E718" s="80"/>
      <c r="F718" s="80"/>
      <c r="H718" s="80"/>
      <c r="I718" s="80"/>
      <c r="J718" s="80"/>
      <c r="K718" s="80"/>
      <c r="L718" s="80"/>
      <c r="M718" s="80"/>
      <c r="N718" s="80"/>
    </row>
    <row r="719" spans="3:14" hidden="1" x14ac:dyDescent="0.25">
      <c r="C719" s="80"/>
      <c r="D719" s="79"/>
      <c r="E719" s="80"/>
      <c r="F719" s="80"/>
      <c r="H719" s="80"/>
      <c r="I719" s="80"/>
      <c r="J719" s="80"/>
      <c r="K719" s="80"/>
      <c r="L719" s="80"/>
      <c r="M719" s="80"/>
      <c r="N719" s="80"/>
    </row>
    <row r="720" spans="3:14" hidden="1" x14ac:dyDescent="0.25">
      <c r="C720" s="80"/>
      <c r="D720" s="79"/>
      <c r="E720" s="80"/>
      <c r="F720" s="80"/>
      <c r="H720" s="80"/>
      <c r="I720" s="80"/>
      <c r="J720" s="80"/>
      <c r="K720" s="80"/>
      <c r="L720" s="80"/>
      <c r="M720" s="80"/>
      <c r="N720" s="80"/>
    </row>
    <row r="721" spans="3:14" hidden="1" x14ac:dyDescent="0.25">
      <c r="C721" s="80"/>
      <c r="D721" s="79"/>
      <c r="E721" s="80"/>
      <c r="F721" s="80"/>
      <c r="H721" s="80"/>
      <c r="I721" s="80"/>
      <c r="J721" s="80"/>
      <c r="K721" s="80"/>
      <c r="L721" s="80"/>
      <c r="M721" s="80"/>
      <c r="N721" s="80"/>
    </row>
    <row r="722" spans="3:14" hidden="1" x14ac:dyDescent="0.25">
      <c r="C722" s="80"/>
      <c r="D722" s="79"/>
      <c r="E722" s="80"/>
      <c r="F722" s="80"/>
      <c r="H722" s="80"/>
      <c r="I722" s="80"/>
      <c r="J722" s="80"/>
      <c r="K722" s="80"/>
      <c r="L722" s="80"/>
      <c r="M722" s="80"/>
      <c r="N722" s="80"/>
    </row>
    <row r="723" spans="3:14" hidden="1" x14ac:dyDescent="0.25">
      <c r="C723" s="80"/>
      <c r="D723" s="79"/>
      <c r="E723" s="80"/>
      <c r="F723" s="80"/>
      <c r="H723" s="80"/>
      <c r="I723" s="80"/>
      <c r="J723" s="80"/>
      <c r="K723" s="80"/>
      <c r="L723" s="80"/>
      <c r="M723" s="80"/>
      <c r="N723" s="80"/>
    </row>
    <row r="724" spans="3:14" hidden="1" x14ac:dyDescent="0.25">
      <c r="C724" s="80"/>
      <c r="D724" s="79"/>
      <c r="E724" s="80"/>
      <c r="F724" s="80"/>
      <c r="H724" s="80"/>
      <c r="I724" s="80"/>
      <c r="J724" s="80"/>
      <c r="K724" s="80"/>
      <c r="L724" s="80"/>
      <c r="M724" s="80"/>
      <c r="N724" s="80"/>
    </row>
    <row r="725" spans="3:14" hidden="1" x14ac:dyDescent="0.25">
      <c r="C725" s="80"/>
      <c r="D725" s="79"/>
      <c r="E725" s="80"/>
      <c r="F725" s="80"/>
      <c r="H725" s="80"/>
      <c r="I725" s="80"/>
      <c r="J725" s="80"/>
      <c r="K725" s="80"/>
      <c r="L725" s="80"/>
      <c r="M725" s="80"/>
      <c r="N725" s="80"/>
    </row>
    <row r="726" spans="3:14" hidden="1" x14ac:dyDescent="0.25">
      <c r="C726" s="80"/>
      <c r="D726" s="79"/>
      <c r="E726" s="80"/>
      <c r="F726" s="80"/>
      <c r="H726" s="80"/>
      <c r="I726" s="80"/>
      <c r="J726" s="80"/>
      <c r="K726" s="80"/>
      <c r="L726" s="80"/>
      <c r="M726" s="80"/>
      <c r="N726" s="80"/>
    </row>
    <row r="727" spans="3:14" hidden="1" x14ac:dyDescent="0.25">
      <c r="C727" s="80"/>
      <c r="D727" s="79"/>
      <c r="E727" s="80"/>
      <c r="F727" s="80"/>
      <c r="H727" s="80"/>
      <c r="I727" s="80"/>
      <c r="J727" s="80"/>
      <c r="K727" s="80"/>
      <c r="L727" s="80"/>
      <c r="M727" s="80"/>
      <c r="N727" s="80"/>
    </row>
    <row r="728" spans="3:14" hidden="1" x14ac:dyDescent="0.25">
      <c r="C728" s="80"/>
      <c r="D728" s="79"/>
      <c r="E728" s="80"/>
      <c r="F728" s="80"/>
      <c r="H728" s="80"/>
      <c r="I728" s="80"/>
      <c r="J728" s="80"/>
      <c r="K728" s="80"/>
      <c r="L728" s="80"/>
      <c r="M728" s="80"/>
      <c r="N728" s="80"/>
    </row>
    <row r="729" spans="3:14" hidden="1" x14ac:dyDescent="0.25">
      <c r="C729" s="80"/>
      <c r="D729" s="79"/>
      <c r="E729" s="80"/>
      <c r="F729" s="80"/>
      <c r="H729" s="80"/>
      <c r="I729" s="80"/>
      <c r="J729" s="80"/>
      <c r="K729" s="80"/>
      <c r="L729" s="80"/>
      <c r="M729" s="80"/>
      <c r="N729" s="80"/>
    </row>
    <row r="730" spans="3:14" hidden="1" x14ac:dyDescent="0.25">
      <c r="C730" s="80"/>
      <c r="D730" s="79"/>
      <c r="E730" s="80"/>
      <c r="F730" s="80"/>
      <c r="H730" s="80"/>
      <c r="I730" s="80"/>
      <c r="J730" s="80"/>
      <c r="K730" s="80"/>
      <c r="L730" s="80"/>
      <c r="M730" s="80"/>
      <c r="N730" s="80"/>
    </row>
    <row r="731" spans="3:14" hidden="1" x14ac:dyDescent="0.25">
      <c r="C731" s="80"/>
      <c r="D731" s="79"/>
      <c r="E731" s="80"/>
      <c r="F731" s="80"/>
      <c r="H731" s="80"/>
      <c r="I731" s="80"/>
      <c r="J731" s="80"/>
      <c r="K731" s="80"/>
      <c r="L731" s="80"/>
      <c r="M731" s="80"/>
      <c r="N731" s="80"/>
    </row>
    <row r="732" spans="3:14" hidden="1" x14ac:dyDescent="0.25">
      <c r="C732" s="80"/>
      <c r="D732" s="79"/>
      <c r="E732" s="80"/>
      <c r="F732" s="80"/>
      <c r="H732" s="80"/>
      <c r="I732" s="80"/>
      <c r="J732" s="80"/>
      <c r="K732" s="80"/>
      <c r="L732" s="80"/>
      <c r="M732" s="80"/>
      <c r="N732" s="80"/>
    </row>
    <row r="733" spans="3:14" hidden="1" x14ac:dyDescent="0.25">
      <c r="C733" s="80"/>
      <c r="D733" s="79"/>
      <c r="E733" s="80"/>
      <c r="F733" s="80"/>
      <c r="H733" s="80"/>
      <c r="I733" s="80"/>
      <c r="J733" s="80"/>
      <c r="K733" s="80"/>
      <c r="L733" s="80"/>
      <c r="M733" s="80"/>
      <c r="N733" s="80"/>
    </row>
    <row r="734" spans="3:14" hidden="1" x14ac:dyDescent="0.25">
      <c r="C734" s="80"/>
      <c r="D734" s="79"/>
      <c r="E734" s="80"/>
      <c r="F734" s="80"/>
      <c r="H734" s="80"/>
      <c r="I734" s="80"/>
      <c r="J734" s="80"/>
      <c r="K734" s="80"/>
      <c r="L734" s="80"/>
      <c r="M734" s="80"/>
      <c r="N734" s="80"/>
    </row>
    <row r="735" spans="3:14" hidden="1" x14ac:dyDescent="0.25">
      <c r="C735" s="80"/>
      <c r="D735" s="79"/>
      <c r="E735" s="80"/>
      <c r="F735" s="80"/>
      <c r="H735" s="80"/>
      <c r="I735" s="80"/>
      <c r="J735" s="80"/>
      <c r="K735" s="80"/>
      <c r="L735" s="80"/>
      <c r="M735" s="80"/>
      <c r="N735" s="80"/>
    </row>
    <row r="736" spans="3:14" hidden="1" x14ac:dyDescent="0.25">
      <c r="C736" s="80"/>
      <c r="D736" s="79"/>
      <c r="E736" s="80"/>
      <c r="F736" s="80"/>
      <c r="H736" s="80"/>
      <c r="I736" s="80"/>
      <c r="J736" s="80"/>
      <c r="K736" s="80"/>
      <c r="L736" s="80"/>
      <c r="M736" s="80"/>
      <c r="N736" s="80"/>
    </row>
    <row r="737" spans="3:14" hidden="1" x14ac:dyDescent="0.25">
      <c r="C737" s="80"/>
      <c r="D737" s="79"/>
      <c r="E737" s="80"/>
      <c r="F737" s="80"/>
      <c r="H737" s="80"/>
      <c r="I737" s="80"/>
      <c r="J737" s="80"/>
      <c r="K737" s="80"/>
      <c r="L737" s="80"/>
      <c r="M737" s="80"/>
      <c r="N737" s="80"/>
    </row>
    <row r="738" spans="3:14" hidden="1" x14ac:dyDescent="0.25">
      <c r="C738" s="80"/>
      <c r="D738" s="79"/>
      <c r="E738" s="80"/>
      <c r="F738" s="80"/>
      <c r="H738" s="80"/>
      <c r="I738" s="80"/>
      <c r="J738" s="80"/>
      <c r="K738" s="80"/>
      <c r="L738" s="80"/>
      <c r="M738" s="80"/>
      <c r="N738" s="80"/>
    </row>
    <row r="739" spans="3:14" hidden="1" x14ac:dyDescent="0.25">
      <c r="C739" s="80"/>
      <c r="D739" s="79"/>
      <c r="E739" s="80"/>
      <c r="F739" s="80"/>
      <c r="H739" s="80"/>
      <c r="I739" s="80"/>
      <c r="J739" s="80"/>
      <c r="K739" s="80"/>
      <c r="L739" s="80"/>
      <c r="M739" s="80"/>
      <c r="N739" s="80"/>
    </row>
    <row r="740" spans="3:14" hidden="1" x14ac:dyDescent="0.25">
      <c r="C740" s="80"/>
      <c r="D740" s="79"/>
      <c r="E740" s="80"/>
      <c r="F740" s="80"/>
      <c r="H740" s="80"/>
      <c r="I740" s="80"/>
      <c r="J740" s="80"/>
      <c r="K740" s="80"/>
      <c r="L740" s="80"/>
      <c r="M740" s="80"/>
      <c r="N740" s="80"/>
    </row>
    <row r="741" spans="3:14" hidden="1" x14ac:dyDescent="0.25">
      <c r="C741" s="80"/>
      <c r="D741" s="79"/>
      <c r="E741" s="80"/>
      <c r="F741" s="80"/>
      <c r="H741" s="80"/>
      <c r="I741" s="80"/>
      <c r="J741" s="80"/>
      <c r="K741" s="80"/>
      <c r="L741" s="80"/>
      <c r="M741" s="80"/>
      <c r="N741" s="80"/>
    </row>
    <row r="742" spans="3:14" hidden="1" x14ac:dyDescent="0.25">
      <c r="C742" s="80"/>
      <c r="D742" s="79"/>
      <c r="E742" s="80"/>
      <c r="F742" s="80"/>
      <c r="H742" s="80"/>
      <c r="I742" s="80"/>
      <c r="J742" s="80"/>
      <c r="K742" s="80"/>
      <c r="L742" s="80"/>
      <c r="M742" s="80"/>
      <c r="N742" s="80"/>
    </row>
    <row r="743" spans="3:14" hidden="1" x14ac:dyDescent="0.25">
      <c r="C743" s="80"/>
      <c r="D743" s="79"/>
      <c r="E743" s="80"/>
      <c r="F743" s="80"/>
      <c r="H743" s="80"/>
      <c r="I743" s="80"/>
      <c r="J743" s="80"/>
      <c r="K743" s="80"/>
      <c r="L743" s="80"/>
      <c r="M743" s="80"/>
      <c r="N743" s="80"/>
    </row>
    <row r="744" spans="3:14" hidden="1" x14ac:dyDescent="0.25">
      <c r="C744" s="80"/>
      <c r="D744" s="79"/>
      <c r="E744" s="80"/>
      <c r="F744" s="80"/>
      <c r="H744" s="80"/>
      <c r="I744" s="80"/>
      <c r="J744" s="80"/>
      <c r="K744" s="80"/>
      <c r="L744" s="80"/>
      <c r="M744" s="80"/>
      <c r="N744" s="80"/>
    </row>
    <row r="745" spans="3:14" hidden="1" x14ac:dyDescent="0.25">
      <c r="C745" s="80"/>
      <c r="D745" s="79"/>
      <c r="E745" s="80"/>
      <c r="F745" s="80"/>
      <c r="H745" s="80"/>
      <c r="I745" s="80"/>
      <c r="J745" s="80"/>
      <c r="K745" s="80"/>
      <c r="L745" s="80"/>
      <c r="M745" s="80"/>
      <c r="N745" s="80"/>
    </row>
    <row r="746" spans="3:14" hidden="1" x14ac:dyDescent="0.25">
      <c r="C746" s="80"/>
      <c r="D746" s="79"/>
      <c r="E746" s="80"/>
      <c r="F746" s="80"/>
      <c r="H746" s="80"/>
      <c r="I746" s="80"/>
      <c r="J746" s="80"/>
      <c r="K746" s="80"/>
      <c r="L746" s="80"/>
      <c r="M746" s="80"/>
      <c r="N746" s="80"/>
    </row>
    <row r="747" spans="3:14" hidden="1" x14ac:dyDescent="0.25">
      <c r="C747" s="80"/>
      <c r="D747" s="79"/>
      <c r="E747" s="80"/>
      <c r="F747" s="80"/>
      <c r="H747" s="80"/>
      <c r="I747" s="80"/>
      <c r="J747" s="80"/>
      <c r="K747" s="80"/>
      <c r="L747" s="80"/>
      <c r="M747" s="80"/>
      <c r="N747" s="80"/>
    </row>
    <row r="748" spans="3:14" hidden="1" x14ac:dyDescent="0.25">
      <c r="C748" s="80"/>
      <c r="D748" s="79"/>
      <c r="E748" s="80"/>
      <c r="F748" s="80"/>
      <c r="H748" s="80"/>
      <c r="I748" s="80"/>
      <c r="J748" s="80"/>
      <c r="K748" s="80"/>
      <c r="L748" s="80"/>
      <c r="M748" s="80"/>
      <c r="N748" s="80"/>
    </row>
    <row r="749" spans="3:14" hidden="1" x14ac:dyDescent="0.25">
      <c r="C749" s="80"/>
      <c r="D749" s="79"/>
      <c r="E749" s="80"/>
      <c r="F749" s="80"/>
      <c r="H749" s="80"/>
      <c r="I749" s="80"/>
      <c r="J749" s="80"/>
      <c r="K749" s="80"/>
      <c r="L749" s="80"/>
      <c r="M749" s="80"/>
      <c r="N749" s="80"/>
    </row>
    <row r="750" spans="3:14" hidden="1" x14ac:dyDescent="0.25">
      <c r="C750" s="80"/>
      <c r="D750" s="79"/>
      <c r="E750" s="80"/>
      <c r="F750" s="80"/>
      <c r="H750" s="80"/>
      <c r="I750" s="80"/>
      <c r="J750" s="80"/>
      <c r="K750" s="80"/>
      <c r="L750" s="80"/>
      <c r="M750" s="80"/>
      <c r="N750" s="80"/>
    </row>
    <row r="751" spans="3:14" hidden="1" x14ac:dyDescent="0.25">
      <c r="C751" s="80"/>
      <c r="D751" s="79"/>
      <c r="E751" s="80"/>
      <c r="F751" s="80"/>
      <c r="H751" s="80"/>
      <c r="I751" s="80"/>
      <c r="J751" s="80"/>
      <c r="K751" s="80"/>
      <c r="L751" s="80"/>
      <c r="M751" s="80"/>
      <c r="N751" s="80"/>
    </row>
    <row r="752" spans="3:14" hidden="1" x14ac:dyDescent="0.25">
      <c r="C752" s="80"/>
      <c r="D752" s="79"/>
      <c r="E752" s="80"/>
      <c r="F752" s="80"/>
      <c r="H752" s="80"/>
      <c r="I752" s="80"/>
      <c r="J752" s="80"/>
      <c r="K752" s="80"/>
      <c r="L752" s="80"/>
      <c r="M752" s="80"/>
      <c r="N752" s="80"/>
    </row>
    <row r="753" spans="3:14" hidden="1" x14ac:dyDescent="0.25">
      <c r="C753" s="80"/>
      <c r="D753" s="79"/>
      <c r="E753" s="80"/>
      <c r="F753" s="80"/>
      <c r="H753" s="80"/>
      <c r="I753" s="80"/>
      <c r="J753" s="80"/>
      <c r="K753" s="80"/>
      <c r="L753" s="80"/>
      <c r="M753" s="80"/>
      <c r="N753" s="80"/>
    </row>
    <row r="754" spans="3:14" hidden="1" x14ac:dyDescent="0.25">
      <c r="C754" s="80"/>
      <c r="D754" s="79"/>
      <c r="E754" s="80"/>
      <c r="F754" s="80"/>
      <c r="H754" s="80"/>
      <c r="I754" s="80"/>
      <c r="J754" s="80"/>
      <c r="K754" s="80"/>
      <c r="L754" s="80"/>
      <c r="M754" s="80"/>
      <c r="N754" s="80"/>
    </row>
    <row r="755" spans="3:14" hidden="1" x14ac:dyDescent="0.25">
      <c r="C755" s="80"/>
      <c r="D755" s="79"/>
      <c r="E755" s="80"/>
      <c r="F755" s="80"/>
      <c r="H755" s="80"/>
      <c r="I755" s="80"/>
      <c r="J755" s="80"/>
      <c r="K755" s="80"/>
      <c r="L755" s="80"/>
      <c r="M755" s="80"/>
      <c r="N755" s="80"/>
    </row>
    <row r="756" spans="3:14" hidden="1" x14ac:dyDescent="0.25">
      <c r="C756" s="80"/>
      <c r="D756" s="79"/>
      <c r="E756" s="80"/>
      <c r="F756" s="80"/>
      <c r="H756" s="80"/>
      <c r="I756" s="80"/>
      <c r="J756" s="80"/>
      <c r="K756" s="80"/>
      <c r="L756" s="80"/>
      <c r="M756" s="80"/>
      <c r="N756" s="80"/>
    </row>
    <row r="757" spans="3:14" hidden="1" x14ac:dyDescent="0.25">
      <c r="C757" s="80"/>
      <c r="D757" s="79"/>
      <c r="E757" s="80"/>
      <c r="F757" s="80"/>
      <c r="H757" s="80"/>
      <c r="I757" s="80"/>
      <c r="J757" s="80"/>
      <c r="K757" s="80"/>
      <c r="L757" s="80"/>
      <c r="M757" s="80"/>
      <c r="N757" s="80"/>
    </row>
    <row r="758" spans="3:14" hidden="1" x14ac:dyDescent="0.25">
      <c r="C758" s="80"/>
      <c r="D758" s="79"/>
      <c r="E758" s="80"/>
      <c r="F758" s="80"/>
      <c r="H758" s="80"/>
      <c r="I758" s="80"/>
      <c r="J758" s="80"/>
      <c r="K758" s="80"/>
      <c r="L758" s="80"/>
      <c r="M758" s="80"/>
      <c r="N758" s="80"/>
    </row>
    <row r="759" spans="3:14" hidden="1" x14ac:dyDescent="0.25">
      <c r="C759" s="80"/>
      <c r="D759" s="79"/>
      <c r="E759" s="80"/>
      <c r="F759" s="80"/>
      <c r="H759" s="80"/>
      <c r="I759" s="80"/>
      <c r="J759" s="80"/>
      <c r="K759" s="80"/>
      <c r="L759" s="80"/>
      <c r="M759" s="80"/>
      <c r="N759" s="80"/>
    </row>
    <row r="760" spans="3:14" hidden="1" x14ac:dyDescent="0.25">
      <c r="C760" s="80"/>
      <c r="D760" s="79"/>
      <c r="E760" s="80"/>
      <c r="F760" s="80"/>
      <c r="H760" s="80"/>
      <c r="I760" s="80"/>
      <c r="J760" s="80"/>
      <c r="K760" s="80"/>
      <c r="L760" s="80"/>
      <c r="M760" s="80"/>
      <c r="N760" s="80"/>
    </row>
    <row r="761" spans="3:14" hidden="1" x14ac:dyDescent="0.25">
      <c r="C761" s="80"/>
      <c r="D761" s="79"/>
      <c r="E761" s="80"/>
      <c r="F761" s="80"/>
      <c r="H761" s="80"/>
      <c r="I761" s="80"/>
      <c r="J761" s="80"/>
      <c r="K761" s="80"/>
      <c r="L761" s="80"/>
      <c r="M761" s="80"/>
      <c r="N761" s="80"/>
    </row>
    <row r="762" spans="3:14" hidden="1" x14ac:dyDescent="0.25">
      <c r="C762" s="80"/>
      <c r="D762" s="79"/>
      <c r="E762" s="80"/>
      <c r="F762" s="80"/>
      <c r="H762" s="80"/>
      <c r="I762" s="80"/>
      <c r="J762" s="80"/>
      <c r="K762" s="80"/>
      <c r="L762" s="80"/>
      <c r="M762" s="80"/>
      <c r="N762" s="80"/>
    </row>
    <row r="763" spans="3:14" hidden="1" x14ac:dyDescent="0.25">
      <c r="C763" s="80"/>
      <c r="D763" s="79"/>
      <c r="E763" s="80"/>
      <c r="F763" s="80"/>
      <c r="H763" s="80"/>
      <c r="I763" s="80"/>
      <c r="J763" s="80"/>
      <c r="K763" s="80"/>
      <c r="L763" s="80"/>
      <c r="M763" s="80"/>
      <c r="N763" s="80"/>
    </row>
    <row r="764" spans="3:14" hidden="1" x14ac:dyDescent="0.25">
      <c r="C764" s="80"/>
      <c r="D764" s="79"/>
      <c r="E764" s="80"/>
      <c r="F764" s="80"/>
      <c r="H764" s="80"/>
      <c r="I764" s="80"/>
      <c r="J764" s="80"/>
      <c r="K764" s="80"/>
      <c r="L764" s="80"/>
      <c r="M764" s="80"/>
      <c r="N764" s="80"/>
    </row>
    <row r="765" spans="3:14" hidden="1" x14ac:dyDescent="0.25">
      <c r="C765" s="80"/>
      <c r="D765" s="79"/>
      <c r="E765" s="80"/>
      <c r="F765" s="80"/>
      <c r="H765" s="80"/>
      <c r="I765" s="80"/>
      <c r="J765" s="80"/>
      <c r="K765" s="80"/>
      <c r="L765" s="80"/>
      <c r="M765" s="80"/>
      <c r="N765" s="80"/>
    </row>
    <row r="766" spans="3:14" hidden="1" x14ac:dyDescent="0.25">
      <c r="C766" s="80"/>
      <c r="D766" s="79"/>
      <c r="E766" s="80"/>
      <c r="F766" s="80"/>
      <c r="H766" s="80"/>
      <c r="I766" s="80"/>
      <c r="J766" s="80"/>
      <c r="K766" s="80"/>
      <c r="L766" s="80"/>
      <c r="M766" s="80"/>
      <c r="N766" s="80"/>
    </row>
    <row r="767" spans="3:14" hidden="1" x14ac:dyDescent="0.25">
      <c r="C767" s="80"/>
      <c r="D767" s="79"/>
      <c r="E767" s="80"/>
      <c r="F767" s="80"/>
      <c r="H767" s="80"/>
      <c r="I767" s="80"/>
      <c r="J767" s="80"/>
      <c r="K767" s="80"/>
      <c r="L767" s="80"/>
      <c r="M767" s="80"/>
      <c r="N767" s="80"/>
    </row>
    <row r="768" spans="3:14" hidden="1" x14ac:dyDescent="0.25">
      <c r="C768" s="80"/>
      <c r="D768" s="79"/>
      <c r="E768" s="80"/>
      <c r="F768" s="80"/>
      <c r="H768" s="80"/>
      <c r="I768" s="80"/>
      <c r="J768" s="80"/>
      <c r="K768" s="80"/>
      <c r="L768" s="80"/>
      <c r="M768" s="80"/>
      <c r="N768" s="80"/>
    </row>
    <row r="769" spans="3:14" hidden="1" x14ac:dyDescent="0.25">
      <c r="C769" s="80"/>
      <c r="D769" s="79"/>
      <c r="E769" s="80"/>
      <c r="F769" s="80"/>
      <c r="H769" s="80"/>
      <c r="I769" s="80"/>
      <c r="J769" s="80"/>
      <c r="K769" s="80"/>
      <c r="L769" s="80"/>
      <c r="M769" s="80"/>
      <c r="N769" s="80"/>
    </row>
    <row r="770" spans="3:14" hidden="1" x14ac:dyDescent="0.25">
      <c r="C770" s="80"/>
      <c r="D770" s="79"/>
      <c r="E770" s="80"/>
      <c r="F770" s="80"/>
      <c r="H770" s="80"/>
      <c r="I770" s="80"/>
      <c r="J770" s="80"/>
      <c r="K770" s="80"/>
      <c r="L770" s="80"/>
      <c r="M770" s="80"/>
      <c r="N770" s="80"/>
    </row>
    <row r="771" spans="3:14" hidden="1" x14ac:dyDescent="0.25">
      <c r="C771" s="80"/>
      <c r="D771" s="79"/>
      <c r="E771" s="80"/>
      <c r="F771" s="80"/>
      <c r="H771" s="80"/>
      <c r="I771" s="80"/>
      <c r="J771" s="80"/>
      <c r="K771" s="80"/>
      <c r="L771" s="80"/>
      <c r="M771" s="80"/>
      <c r="N771" s="80"/>
    </row>
    <row r="772" spans="3:14" hidden="1" x14ac:dyDescent="0.25">
      <c r="C772" s="80"/>
      <c r="D772" s="79"/>
      <c r="E772" s="80"/>
      <c r="F772" s="80"/>
      <c r="H772" s="80"/>
      <c r="I772" s="80"/>
      <c r="J772" s="80"/>
      <c r="K772" s="80"/>
      <c r="L772" s="80"/>
      <c r="M772" s="80"/>
      <c r="N772" s="80"/>
    </row>
    <row r="773" spans="3:14" hidden="1" x14ac:dyDescent="0.25">
      <c r="C773" s="80"/>
      <c r="D773" s="79"/>
      <c r="E773" s="80"/>
      <c r="F773" s="80"/>
      <c r="H773" s="80"/>
      <c r="I773" s="80"/>
      <c r="J773" s="80"/>
      <c r="K773" s="80"/>
      <c r="L773" s="80"/>
      <c r="M773" s="80"/>
      <c r="N773" s="80"/>
    </row>
    <row r="774" spans="3:14" hidden="1" x14ac:dyDescent="0.25">
      <c r="C774" s="80"/>
      <c r="D774" s="79"/>
      <c r="E774" s="80"/>
      <c r="F774" s="80"/>
      <c r="H774" s="80"/>
      <c r="I774" s="80"/>
      <c r="J774" s="80"/>
      <c r="K774" s="80"/>
      <c r="L774" s="80"/>
      <c r="M774" s="80"/>
      <c r="N774" s="80"/>
    </row>
    <row r="775" spans="3:14" hidden="1" x14ac:dyDescent="0.25">
      <c r="C775" s="80"/>
      <c r="D775" s="79"/>
      <c r="E775" s="80"/>
      <c r="F775" s="80"/>
      <c r="H775" s="80"/>
      <c r="I775" s="80"/>
      <c r="J775" s="80"/>
      <c r="K775" s="80"/>
      <c r="L775" s="80"/>
      <c r="M775" s="80"/>
      <c r="N775" s="80"/>
    </row>
    <row r="776" spans="3:14" hidden="1" x14ac:dyDescent="0.25">
      <c r="C776" s="80"/>
      <c r="D776" s="79"/>
      <c r="E776" s="80"/>
      <c r="F776" s="80"/>
      <c r="H776" s="80"/>
      <c r="I776" s="80"/>
      <c r="J776" s="80"/>
      <c r="K776" s="80"/>
      <c r="L776" s="80"/>
      <c r="M776" s="80"/>
      <c r="N776" s="80"/>
    </row>
    <row r="777" spans="3:14" hidden="1" x14ac:dyDescent="0.25">
      <c r="C777" s="80"/>
      <c r="D777" s="79"/>
      <c r="E777" s="80"/>
      <c r="F777" s="80"/>
      <c r="H777" s="80"/>
      <c r="I777" s="80"/>
      <c r="J777" s="80"/>
      <c r="K777" s="80"/>
      <c r="L777" s="80"/>
      <c r="M777" s="80"/>
      <c r="N777" s="80"/>
    </row>
    <row r="778" spans="3:14" hidden="1" x14ac:dyDescent="0.25">
      <c r="C778" s="80"/>
      <c r="D778" s="79"/>
      <c r="E778" s="80"/>
      <c r="F778" s="80"/>
      <c r="H778" s="80"/>
      <c r="I778" s="80"/>
      <c r="J778" s="80"/>
      <c r="K778" s="80"/>
      <c r="L778" s="80"/>
      <c r="M778" s="80"/>
      <c r="N778" s="80"/>
    </row>
    <row r="779" spans="3:14" hidden="1" x14ac:dyDescent="0.25">
      <c r="C779" s="80"/>
      <c r="D779" s="79"/>
      <c r="E779" s="80"/>
      <c r="F779" s="80"/>
      <c r="H779" s="80"/>
      <c r="I779" s="80"/>
      <c r="J779" s="80"/>
      <c r="K779" s="80"/>
      <c r="L779" s="80"/>
      <c r="M779" s="80"/>
      <c r="N779" s="80"/>
    </row>
    <row r="780" spans="3:14" hidden="1" x14ac:dyDescent="0.25">
      <c r="C780" s="80"/>
      <c r="D780" s="79"/>
      <c r="E780" s="80"/>
      <c r="F780" s="80"/>
      <c r="H780" s="80"/>
      <c r="I780" s="80"/>
      <c r="J780" s="80"/>
      <c r="K780" s="80"/>
      <c r="L780" s="80"/>
      <c r="M780" s="80"/>
      <c r="N780" s="80"/>
    </row>
    <row r="781" spans="3:14" hidden="1" x14ac:dyDescent="0.25">
      <c r="C781" s="80"/>
      <c r="D781" s="79"/>
      <c r="E781" s="80"/>
      <c r="F781" s="80"/>
      <c r="H781" s="80"/>
      <c r="I781" s="80"/>
      <c r="J781" s="80"/>
      <c r="K781" s="80"/>
      <c r="L781" s="80"/>
      <c r="M781" s="80"/>
      <c r="N781" s="80"/>
    </row>
    <row r="782" spans="3:14" hidden="1" x14ac:dyDescent="0.25">
      <c r="C782" s="80"/>
      <c r="D782" s="79"/>
      <c r="E782" s="80"/>
      <c r="F782" s="80"/>
      <c r="H782" s="80"/>
      <c r="I782" s="80"/>
      <c r="J782" s="80"/>
      <c r="K782" s="80"/>
      <c r="L782" s="80"/>
      <c r="M782" s="80"/>
      <c r="N782" s="80"/>
    </row>
    <row r="783" spans="3:14" hidden="1" x14ac:dyDescent="0.25">
      <c r="C783" s="80"/>
      <c r="D783" s="79"/>
      <c r="E783" s="80"/>
      <c r="F783" s="80"/>
      <c r="H783" s="80"/>
      <c r="I783" s="80"/>
      <c r="J783" s="80"/>
      <c r="K783" s="80"/>
      <c r="L783" s="80"/>
      <c r="M783" s="80"/>
      <c r="N783" s="80"/>
    </row>
    <row r="784" spans="3:14" hidden="1" x14ac:dyDescent="0.25">
      <c r="C784" s="80"/>
      <c r="D784" s="79"/>
      <c r="E784" s="80"/>
      <c r="F784" s="80"/>
      <c r="H784" s="80"/>
      <c r="I784" s="80"/>
      <c r="J784" s="80"/>
      <c r="K784" s="80"/>
      <c r="L784" s="80"/>
      <c r="M784" s="80"/>
      <c r="N784" s="80"/>
    </row>
    <row r="785" spans="3:14" hidden="1" x14ac:dyDescent="0.25">
      <c r="C785" s="80"/>
      <c r="D785" s="79"/>
      <c r="E785" s="80"/>
      <c r="F785" s="80"/>
      <c r="H785" s="80"/>
      <c r="I785" s="80"/>
      <c r="J785" s="80"/>
      <c r="K785" s="80"/>
      <c r="L785" s="80"/>
      <c r="M785" s="80"/>
      <c r="N785" s="80"/>
    </row>
    <row r="786" spans="3:14" hidden="1" x14ac:dyDescent="0.25">
      <c r="C786" s="80"/>
      <c r="D786" s="79"/>
      <c r="E786" s="80"/>
      <c r="F786" s="80"/>
      <c r="H786" s="80"/>
      <c r="I786" s="80"/>
      <c r="J786" s="80"/>
      <c r="K786" s="80"/>
      <c r="L786" s="80"/>
      <c r="M786" s="80"/>
      <c r="N786" s="80"/>
    </row>
    <row r="787" spans="3:14" hidden="1" x14ac:dyDescent="0.25">
      <c r="C787" s="80"/>
      <c r="D787" s="79"/>
      <c r="E787" s="80"/>
      <c r="F787" s="80"/>
      <c r="H787" s="80"/>
      <c r="I787" s="80"/>
      <c r="J787" s="80"/>
      <c r="K787" s="80"/>
      <c r="L787" s="80"/>
      <c r="M787" s="80"/>
      <c r="N787" s="80"/>
    </row>
    <row r="788" spans="3:14" hidden="1" x14ac:dyDescent="0.25">
      <c r="C788" s="80"/>
      <c r="D788" s="79"/>
      <c r="E788" s="80"/>
      <c r="F788" s="80"/>
      <c r="H788" s="80"/>
      <c r="I788" s="80"/>
      <c r="J788" s="80"/>
      <c r="K788" s="80"/>
      <c r="L788" s="80"/>
      <c r="M788" s="80"/>
      <c r="N788" s="80"/>
    </row>
    <row r="789" spans="3:14" hidden="1" x14ac:dyDescent="0.25">
      <c r="C789" s="80"/>
      <c r="D789" s="79"/>
      <c r="E789" s="80"/>
      <c r="F789" s="80"/>
      <c r="H789" s="80"/>
      <c r="I789" s="80"/>
      <c r="J789" s="80"/>
      <c r="K789" s="80"/>
      <c r="L789" s="80"/>
      <c r="M789" s="80"/>
      <c r="N789" s="80"/>
    </row>
    <row r="790" spans="3:14" hidden="1" x14ac:dyDescent="0.25">
      <c r="C790" s="80"/>
      <c r="D790" s="79"/>
      <c r="E790" s="80"/>
      <c r="F790" s="80"/>
      <c r="H790" s="80"/>
      <c r="I790" s="80"/>
      <c r="J790" s="80"/>
      <c r="K790" s="80"/>
      <c r="L790" s="80"/>
      <c r="M790" s="80"/>
      <c r="N790" s="80"/>
    </row>
    <row r="791" spans="3:14" hidden="1" x14ac:dyDescent="0.25">
      <c r="C791" s="80"/>
      <c r="D791" s="79"/>
      <c r="E791" s="80"/>
      <c r="F791" s="80"/>
      <c r="H791" s="80"/>
      <c r="I791" s="80"/>
      <c r="J791" s="80"/>
      <c r="K791" s="80"/>
      <c r="L791" s="80"/>
      <c r="M791" s="80"/>
      <c r="N791" s="80"/>
    </row>
    <row r="792" spans="3:14" hidden="1" x14ac:dyDescent="0.25">
      <c r="C792" s="80"/>
      <c r="D792" s="79"/>
      <c r="E792" s="80"/>
      <c r="F792" s="80"/>
      <c r="H792" s="80"/>
      <c r="I792" s="80"/>
      <c r="J792" s="80"/>
      <c r="K792" s="80"/>
      <c r="L792" s="80"/>
      <c r="M792" s="80"/>
      <c r="N792" s="80"/>
    </row>
    <row r="793" spans="3:14" hidden="1" x14ac:dyDescent="0.25">
      <c r="C793" s="80"/>
      <c r="D793" s="79"/>
      <c r="E793" s="80"/>
      <c r="F793" s="80"/>
      <c r="H793" s="80"/>
      <c r="I793" s="80"/>
      <c r="J793" s="80"/>
      <c r="K793" s="80"/>
      <c r="L793" s="80"/>
      <c r="M793" s="80"/>
      <c r="N793" s="80"/>
    </row>
    <row r="794" spans="3:14" hidden="1" x14ac:dyDescent="0.25">
      <c r="C794" s="80"/>
      <c r="D794" s="79"/>
      <c r="E794" s="80"/>
      <c r="F794" s="80"/>
      <c r="H794" s="80"/>
      <c r="I794" s="80"/>
      <c r="J794" s="80"/>
      <c r="K794" s="80"/>
      <c r="L794" s="80"/>
      <c r="M794" s="80"/>
      <c r="N794" s="80"/>
    </row>
    <row r="795" spans="3:14" hidden="1" x14ac:dyDescent="0.25">
      <c r="C795" s="80"/>
      <c r="D795" s="79"/>
      <c r="E795" s="80"/>
      <c r="F795" s="80"/>
      <c r="H795" s="80"/>
      <c r="I795" s="80"/>
      <c r="J795" s="80"/>
      <c r="K795" s="80"/>
      <c r="L795" s="80"/>
      <c r="M795" s="80"/>
      <c r="N795" s="80"/>
    </row>
    <row r="796" spans="3:14" hidden="1" x14ac:dyDescent="0.25">
      <c r="C796" s="80"/>
      <c r="D796" s="79"/>
      <c r="E796" s="80"/>
      <c r="F796" s="80"/>
      <c r="H796" s="80"/>
      <c r="I796" s="80"/>
      <c r="J796" s="80"/>
      <c r="K796" s="80"/>
      <c r="L796" s="80"/>
      <c r="M796" s="80"/>
      <c r="N796" s="80"/>
    </row>
    <row r="797" spans="3:14" hidden="1" x14ac:dyDescent="0.25">
      <c r="C797" s="80"/>
      <c r="D797" s="79"/>
      <c r="E797" s="80"/>
      <c r="F797" s="80"/>
      <c r="H797" s="80"/>
      <c r="I797" s="80"/>
      <c r="J797" s="80"/>
      <c r="K797" s="80"/>
      <c r="L797" s="80"/>
      <c r="M797" s="80"/>
      <c r="N797" s="80"/>
    </row>
    <row r="798" spans="3:14" hidden="1" x14ac:dyDescent="0.25">
      <c r="C798" s="80"/>
      <c r="D798" s="79"/>
      <c r="E798" s="80"/>
      <c r="F798" s="80"/>
      <c r="H798" s="80"/>
      <c r="I798" s="80"/>
      <c r="J798" s="80"/>
      <c r="K798" s="80"/>
      <c r="L798" s="80"/>
      <c r="M798" s="80"/>
      <c r="N798" s="80"/>
    </row>
    <row r="799" spans="3:14" hidden="1" x14ac:dyDescent="0.25">
      <c r="C799" s="80"/>
      <c r="D799" s="79"/>
      <c r="E799" s="80"/>
      <c r="F799" s="80"/>
      <c r="H799" s="80"/>
      <c r="I799" s="80"/>
      <c r="J799" s="80"/>
      <c r="K799" s="80"/>
      <c r="L799" s="80"/>
      <c r="M799" s="80"/>
      <c r="N799" s="80"/>
    </row>
    <row r="800" spans="3:14" hidden="1" x14ac:dyDescent="0.25">
      <c r="C800" s="80"/>
      <c r="D800" s="79"/>
      <c r="E800" s="80"/>
      <c r="F800" s="80"/>
      <c r="H800" s="80"/>
      <c r="I800" s="80"/>
      <c r="J800" s="80"/>
      <c r="K800" s="80"/>
      <c r="L800" s="80"/>
      <c r="M800" s="80"/>
      <c r="N800" s="80"/>
    </row>
    <row r="801" spans="3:14" hidden="1" x14ac:dyDescent="0.25">
      <c r="C801" s="80"/>
      <c r="D801" s="79"/>
      <c r="E801" s="80"/>
      <c r="F801" s="80"/>
      <c r="H801" s="80"/>
      <c r="I801" s="80"/>
      <c r="J801" s="80"/>
      <c r="K801" s="80"/>
      <c r="L801" s="80"/>
      <c r="M801" s="80"/>
      <c r="N801" s="80"/>
    </row>
    <row r="802" spans="3:14" hidden="1" x14ac:dyDescent="0.25">
      <c r="C802" s="80"/>
      <c r="D802" s="79"/>
      <c r="E802" s="80"/>
      <c r="F802" s="80"/>
      <c r="H802" s="80"/>
      <c r="I802" s="80"/>
      <c r="J802" s="80"/>
      <c r="K802" s="80"/>
      <c r="L802" s="80"/>
      <c r="M802" s="80"/>
      <c r="N802" s="80"/>
    </row>
    <row r="803" spans="3:14" hidden="1" x14ac:dyDescent="0.25">
      <c r="C803" s="80"/>
      <c r="D803" s="79"/>
      <c r="E803" s="80"/>
      <c r="F803" s="80"/>
      <c r="H803" s="80"/>
      <c r="I803" s="80"/>
      <c r="J803" s="80"/>
      <c r="K803" s="80"/>
      <c r="L803" s="80"/>
      <c r="M803" s="80"/>
      <c r="N803" s="80"/>
    </row>
    <row r="804" spans="3:14" hidden="1" x14ac:dyDescent="0.25">
      <c r="C804" s="80"/>
      <c r="D804" s="79"/>
      <c r="E804" s="80"/>
      <c r="F804" s="80"/>
      <c r="H804" s="80"/>
      <c r="I804" s="80"/>
      <c r="J804" s="80"/>
      <c r="K804" s="80"/>
      <c r="L804" s="80"/>
      <c r="M804" s="80"/>
      <c r="N804" s="80"/>
    </row>
    <row r="805" spans="3:14" hidden="1" x14ac:dyDescent="0.25">
      <c r="C805" s="80"/>
      <c r="D805" s="79"/>
      <c r="E805" s="80"/>
      <c r="F805" s="80"/>
      <c r="H805" s="80"/>
      <c r="I805" s="80"/>
      <c r="J805" s="80"/>
      <c r="K805" s="80"/>
      <c r="L805" s="80"/>
      <c r="M805" s="80"/>
      <c r="N805" s="80"/>
    </row>
    <row r="806" spans="3:14" hidden="1" x14ac:dyDescent="0.25">
      <c r="C806" s="80"/>
      <c r="D806" s="79"/>
      <c r="E806" s="80"/>
      <c r="F806" s="80"/>
      <c r="H806" s="80"/>
      <c r="I806" s="80"/>
      <c r="J806" s="80"/>
      <c r="K806" s="80"/>
      <c r="L806" s="80"/>
      <c r="M806" s="80"/>
      <c r="N806" s="80"/>
    </row>
    <row r="807" spans="3:14" hidden="1" x14ac:dyDescent="0.25">
      <c r="C807" s="80"/>
      <c r="D807" s="79"/>
      <c r="E807" s="80"/>
      <c r="F807" s="80"/>
      <c r="H807" s="80"/>
      <c r="I807" s="80"/>
      <c r="J807" s="80"/>
      <c r="K807" s="80"/>
      <c r="L807" s="80"/>
      <c r="M807" s="80"/>
      <c r="N807" s="80"/>
    </row>
    <row r="808" spans="3:14" hidden="1" x14ac:dyDescent="0.25">
      <c r="C808" s="80"/>
      <c r="D808" s="79"/>
      <c r="E808" s="80"/>
      <c r="F808" s="80"/>
      <c r="H808" s="80"/>
      <c r="I808" s="80"/>
      <c r="J808" s="80"/>
      <c r="K808" s="80"/>
      <c r="L808" s="80"/>
      <c r="M808" s="80"/>
      <c r="N808" s="80"/>
    </row>
    <row r="809" spans="3:14" hidden="1" x14ac:dyDescent="0.25">
      <c r="C809" s="80"/>
      <c r="D809" s="79"/>
      <c r="E809" s="80"/>
      <c r="F809" s="80"/>
      <c r="H809" s="80"/>
      <c r="I809" s="80"/>
      <c r="J809" s="80"/>
      <c r="K809" s="80"/>
      <c r="L809" s="80"/>
      <c r="M809" s="80"/>
      <c r="N809" s="80"/>
    </row>
    <row r="810" spans="3:14" hidden="1" x14ac:dyDescent="0.25">
      <c r="C810" s="80"/>
      <c r="D810" s="79"/>
      <c r="E810" s="80"/>
      <c r="F810" s="80"/>
      <c r="H810" s="80"/>
      <c r="I810" s="80"/>
      <c r="J810" s="80"/>
      <c r="K810" s="80"/>
      <c r="L810" s="80"/>
      <c r="M810" s="80"/>
      <c r="N810" s="80"/>
    </row>
    <row r="811" spans="3:14" hidden="1" x14ac:dyDescent="0.25">
      <c r="C811" s="80"/>
      <c r="D811" s="79"/>
      <c r="E811" s="80"/>
      <c r="F811" s="80"/>
      <c r="H811" s="80"/>
      <c r="I811" s="80"/>
      <c r="J811" s="80"/>
      <c r="K811" s="80"/>
      <c r="L811" s="80"/>
      <c r="M811" s="80"/>
      <c r="N811" s="80"/>
    </row>
    <row r="812" spans="3:14" hidden="1" x14ac:dyDescent="0.25">
      <c r="C812" s="80"/>
      <c r="D812" s="79"/>
      <c r="E812" s="80"/>
      <c r="F812" s="80"/>
      <c r="H812" s="80"/>
      <c r="I812" s="80"/>
      <c r="J812" s="80"/>
      <c r="K812" s="80"/>
      <c r="L812" s="80"/>
      <c r="M812" s="80"/>
      <c r="N812" s="80"/>
    </row>
    <row r="813" spans="3:14" hidden="1" x14ac:dyDescent="0.25">
      <c r="C813" s="80"/>
      <c r="D813" s="79"/>
      <c r="E813" s="80"/>
      <c r="F813" s="80"/>
      <c r="H813" s="80"/>
      <c r="I813" s="80"/>
      <c r="J813" s="80"/>
      <c r="K813" s="80"/>
      <c r="L813" s="80"/>
      <c r="M813" s="80"/>
      <c r="N813" s="80"/>
    </row>
    <row r="814" spans="3:14" hidden="1" x14ac:dyDescent="0.25">
      <c r="C814" s="80"/>
      <c r="D814" s="79"/>
      <c r="E814" s="80"/>
      <c r="F814" s="80"/>
      <c r="H814" s="80"/>
      <c r="I814" s="80"/>
      <c r="J814" s="80"/>
      <c r="K814" s="80"/>
      <c r="L814" s="80"/>
      <c r="M814" s="80"/>
      <c r="N814" s="80"/>
    </row>
    <row r="815" spans="3:14" hidden="1" x14ac:dyDescent="0.25">
      <c r="C815" s="80"/>
      <c r="D815" s="79"/>
      <c r="E815" s="80"/>
      <c r="F815" s="80"/>
      <c r="H815" s="80"/>
      <c r="I815" s="80"/>
      <c r="J815" s="80"/>
      <c r="K815" s="80"/>
      <c r="L815" s="80"/>
      <c r="M815" s="80"/>
      <c r="N815" s="80"/>
    </row>
    <row r="816" spans="3:14" hidden="1" x14ac:dyDescent="0.25">
      <c r="C816" s="80"/>
      <c r="D816" s="79"/>
      <c r="E816" s="80"/>
      <c r="F816" s="80"/>
      <c r="H816" s="80"/>
      <c r="I816" s="80"/>
      <c r="J816" s="80"/>
      <c r="K816" s="80"/>
      <c r="L816" s="80"/>
      <c r="M816" s="80"/>
      <c r="N816" s="80"/>
    </row>
    <row r="817" spans="3:14" hidden="1" x14ac:dyDescent="0.25">
      <c r="C817" s="80"/>
      <c r="D817" s="79"/>
      <c r="E817" s="80"/>
      <c r="F817" s="80"/>
      <c r="H817" s="80"/>
      <c r="I817" s="80"/>
      <c r="J817" s="80"/>
      <c r="K817" s="80"/>
      <c r="L817" s="80"/>
      <c r="M817" s="80"/>
      <c r="N817" s="80"/>
    </row>
    <row r="818" spans="3:14" hidden="1" x14ac:dyDescent="0.25">
      <c r="C818" s="80"/>
      <c r="D818" s="79"/>
      <c r="E818" s="80"/>
      <c r="F818" s="80"/>
      <c r="H818" s="80"/>
      <c r="I818" s="80"/>
      <c r="J818" s="80"/>
      <c r="K818" s="80"/>
      <c r="L818" s="80"/>
      <c r="M818" s="80"/>
      <c r="N818" s="80"/>
    </row>
    <row r="819" spans="3:14" hidden="1" x14ac:dyDescent="0.25">
      <c r="C819" s="80"/>
      <c r="D819" s="79"/>
      <c r="E819" s="80"/>
      <c r="F819" s="80"/>
      <c r="H819" s="80"/>
      <c r="I819" s="80"/>
      <c r="J819" s="80"/>
      <c r="K819" s="80"/>
      <c r="L819" s="80"/>
      <c r="M819" s="80"/>
      <c r="N819" s="80"/>
    </row>
    <row r="820" spans="3:14" hidden="1" x14ac:dyDescent="0.25">
      <c r="C820" s="80"/>
      <c r="D820" s="79"/>
      <c r="E820" s="80"/>
      <c r="F820" s="80"/>
      <c r="H820" s="80"/>
      <c r="I820" s="80"/>
      <c r="J820" s="80"/>
      <c r="K820" s="80"/>
      <c r="L820" s="80"/>
      <c r="M820" s="80"/>
      <c r="N820" s="80"/>
    </row>
    <row r="821" spans="3:14" hidden="1" x14ac:dyDescent="0.25">
      <c r="C821" s="80"/>
      <c r="D821" s="79"/>
      <c r="E821" s="80"/>
      <c r="F821" s="80"/>
      <c r="H821" s="80"/>
      <c r="I821" s="80"/>
      <c r="J821" s="80"/>
      <c r="K821" s="80"/>
      <c r="L821" s="80"/>
      <c r="M821" s="80"/>
      <c r="N821" s="80"/>
    </row>
    <row r="822" spans="3:14" hidden="1" x14ac:dyDescent="0.25">
      <c r="C822" s="80"/>
      <c r="D822" s="79"/>
      <c r="E822" s="80"/>
      <c r="F822" s="80"/>
      <c r="H822" s="80"/>
      <c r="I822" s="80"/>
      <c r="J822" s="80"/>
      <c r="K822" s="80"/>
      <c r="L822" s="80"/>
      <c r="M822" s="80"/>
      <c r="N822" s="80"/>
    </row>
    <row r="823" spans="3:14" hidden="1" x14ac:dyDescent="0.25">
      <c r="C823" s="80"/>
      <c r="D823" s="79"/>
      <c r="E823" s="80"/>
      <c r="F823" s="80"/>
      <c r="H823" s="80"/>
      <c r="I823" s="80"/>
      <c r="J823" s="80"/>
      <c r="K823" s="80"/>
      <c r="L823" s="80"/>
      <c r="M823" s="80"/>
      <c r="N823" s="80"/>
    </row>
    <row r="824" spans="3:14" hidden="1" x14ac:dyDescent="0.25">
      <c r="C824" s="80"/>
      <c r="D824" s="79"/>
      <c r="E824" s="80"/>
      <c r="F824" s="80"/>
      <c r="H824" s="80"/>
      <c r="I824" s="80"/>
      <c r="J824" s="80"/>
      <c r="K824" s="80"/>
      <c r="L824" s="80"/>
      <c r="M824" s="80"/>
      <c r="N824" s="80"/>
    </row>
    <row r="825" spans="3:14" hidden="1" x14ac:dyDescent="0.25">
      <c r="C825" s="80"/>
      <c r="D825" s="79"/>
      <c r="E825" s="80"/>
      <c r="F825" s="80"/>
      <c r="H825" s="80"/>
      <c r="I825" s="80"/>
      <c r="J825" s="80"/>
      <c r="K825" s="80"/>
      <c r="L825" s="80"/>
      <c r="M825" s="80"/>
      <c r="N825" s="80"/>
    </row>
    <row r="826" spans="3:14" hidden="1" x14ac:dyDescent="0.25">
      <c r="C826" s="80"/>
      <c r="D826" s="79"/>
      <c r="E826" s="80"/>
      <c r="F826" s="80"/>
      <c r="H826" s="80"/>
      <c r="I826" s="80"/>
      <c r="J826" s="80"/>
      <c r="K826" s="80"/>
      <c r="L826" s="80"/>
      <c r="M826" s="80"/>
      <c r="N826" s="80"/>
    </row>
    <row r="827" spans="3:14" hidden="1" x14ac:dyDescent="0.25">
      <c r="C827" s="80"/>
      <c r="D827" s="79"/>
      <c r="E827" s="80"/>
      <c r="F827" s="80"/>
      <c r="H827" s="80"/>
      <c r="I827" s="80"/>
      <c r="J827" s="80"/>
      <c r="K827" s="80"/>
      <c r="L827" s="80"/>
      <c r="M827" s="80"/>
      <c r="N827" s="80"/>
    </row>
    <row r="828" spans="3:14" hidden="1" x14ac:dyDescent="0.25">
      <c r="C828" s="80"/>
      <c r="D828" s="79"/>
      <c r="E828" s="80"/>
      <c r="F828" s="80"/>
      <c r="H828" s="80"/>
      <c r="I828" s="80"/>
      <c r="J828" s="80"/>
      <c r="K828" s="80"/>
      <c r="L828" s="80"/>
      <c r="M828" s="80"/>
      <c r="N828" s="80"/>
    </row>
    <row r="829" spans="3:14" hidden="1" x14ac:dyDescent="0.25">
      <c r="C829" s="80"/>
      <c r="D829" s="79"/>
      <c r="E829" s="80"/>
      <c r="F829" s="80"/>
      <c r="H829" s="80"/>
      <c r="I829" s="80"/>
      <c r="J829" s="80"/>
      <c r="K829" s="80"/>
      <c r="L829" s="80"/>
      <c r="M829" s="80"/>
      <c r="N829" s="80"/>
    </row>
    <row r="830" spans="3:14" hidden="1" x14ac:dyDescent="0.25">
      <c r="C830" s="80"/>
      <c r="D830" s="79"/>
      <c r="E830" s="80"/>
      <c r="F830" s="80"/>
      <c r="H830" s="80"/>
      <c r="I830" s="80"/>
      <c r="J830" s="80"/>
      <c r="K830" s="80"/>
      <c r="L830" s="80"/>
      <c r="M830" s="80"/>
      <c r="N830" s="80"/>
    </row>
    <row r="831" spans="3:14" hidden="1" x14ac:dyDescent="0.25">
      <c r="C831" s="80"/>
      <c r="D831" s="79"/>
      <c r="E831" s="80"/>
      <c r="F831" s="80"/>
      <c r="H831" s="80"/>
      <c r="I831" s="80"/>
      <c r="J831" s="80"/>
      <c r="K831" s="80"/>
      <c r="L831" s="80"/>
      <c r="M831" s="80"/>
      <c r="N831" s="80"/>
    </row>
    <row r="832" spans="3:14" hidden="1" x14ac:dyDescent="0.25">
      <c r="C832" s="80"/>
    </row>
    <row r="833" spans="3:3" hidden="1" x14ac:dyDescent="0.25">
      <c r="C833" s="80"/>
    </row>
    <row r="834" spans="3:3" hidden="1" x14ac:dyDescent="0.25">
      <c r="C834" s="80"/>
    </row>
    <row r="835" spans="3:3" hidden="1" x14ac:dyDescent="0.25">
      <c r="C835" s="80"/>
    </row>
    <row r="836" spans="3:3" hidden="1" x14ac:dyDescent="0.25">
      <c r="C836" s="80"/>
    </row>
    <row r="837" spans="3:3" hidden="1" x14ac:dyDescent="0.25">
      <c r="C837" s="80"/>
    </row>
    <row r="838" spans="3:3" hidden="1" x14ac:dyDescent="0.25">
      <c r="C838" s="80"/>
    </row>
    <row r="839" spans="3:3" hidden="1" x14ac:dyDescent="0.25">
      <c r="C839" s="80"/>
    </row>
    <row r="840" spans="3:3" hidden="1" x14ac:dyDescent="0.25">
      <c r="C840" s="80"/>
    </row>
    <row r="841" spans="3:3" hidden="1" x14ac:dyDescent="0.25">
      <c r="C841" s="80"/>
    </row>
    <row r="842" spans="3:3" hidden="1" x14ac:dyDescent="0.25">
      <c r="C842" s="80"/>
    </row>
    <row r="843" spans="3:3" hidden="1" x14ac:dyDescent="0.25">
      <c r="C843" s="80"/>
    </row>
    <row r="844" spans="3:3" hidden="1" x14ac:dyDescent="0.25">
      <c r="C844" s="80"/>
    </row>
    <row r="845" spans="3:3" hidden="1" x14ac:dyDescent="0.25">
      <c r="C845" s="80"/>
    </row>
    <row r="846" spans="3:3" hidden="1" x14ac:dyDescent="0.25">
      <c r="C846" s="80"/>
    </row>
    <row r="847" spans="3:3" hidden="1" x14ac:dyDescent="0.25">
      <c r="C847" s="80"/>
    </row>
    <row r="848" spans="3:3" hidden="1" x14ac:dyDescent="0.25">
      <c r="C848" s="80"/>
    </row>
    <row r="849" spans="3:3" hidden="1" x14ac:dyDescent="0.25">
      <c r="C849" s="80"/>
    </row>
    <row r="850" spans="3:3" hidden="1" x14ac:dyDescent="0.25">
      <c r="C850" s="80"/>
    </row>
    <row r="851" spans="3:3" hidden="1" x14ac:dyDescent="0.25">
      <c r="C851" s="80"/>
    </row>
    <row r="852" spans="3:3" hidden="1" x14ac:dyDescent="0.25">
      <c r="C852" s="80"/>
    </row>
    <row r="853" spans="3:3" hidden="1" x14ac:dyDescent="0.25">
      <c r="C853" s="80"/>
    </row>
  </sheetData>
  <sheetProtection algorithmName="SHA-512" hashValue="PHmGKDJfM9/CzA0yR7S2YcRYrKI8OWCcTuQrl4bczEc35zSng+8dUVPEx31Q3dXwonsZy0WI+k8Ma4y78tbrQw==" saltValue="mA+3iY3OtJaYujabrVyb+g==" spinCount="100000" sheet="1" objects="1" scenarios="1" insertRows="0" selectLockedCells="1"/>
  <mergeCells count="196">
    <mergeCell ref="Y39:AG39"/>
    <mergeCell ref="Y40:AG40"/>
    <mergeCell ref="Y41:AG41"/>
    <mergeCell ref="Y42:AG42"/>
    <mergeCell ref="Y43:AG43"/>
    <mergeCell ref="B41:F41"/>
    <mergeCell ref="B154:D154"/>
    <mergeCell ref="D160:E160"/>
    <mergeCell ref="B49:E49"/>
    <mergeCell ref="D44:E44"/>
    <mergeCell ref="H39:K39"/>
    <mergeCell ref="L39:M39"/>
    <mergeCell ref="H40:K40"/>
    <mergeCell ref="F48:G48"/>
    <mergeCell ref="I151:K151"/>
    <mergeCell ref="I152:K152"/>
    <mergeCell ref="U48:V48"/>
    <mergeCell ref="S46:V46"/>
    <mergeCell ref="F47:G47"/>
    <mergeCell ref="U47:V47"/>
    <mergeCell ref="M145:O145"/>
    <mergeCell ref="Y48:AG48"/>
    <mergeCell ref="Y49:AG49"/>
    <mergeCell ref="Y52:AG52"/>
    <mergeCell ref="F166:G166"/>
    <mergeCell ref="O169:P169"/>
    <mergeCell ref="H169:N169"/>
    <mergeCell ref="H171:N171"/>
    <mergeCell ref="O171:P171"/>
    <mergeCell ref="B170:E170"/>
    <mergeCell ref="F170:G170"/>
    <mergeCell ref="H170:N170"/>
    <mergeCell ref="O170:P170"/>
    <mergeCell ref="F171:G171"/>
    <mergeCell ref="B171:E171"/>
    <mergeCell ref="U38:V38"/>
    <mergeCell ref="Y18:AG18"/>
    <mergeCell ref="Y19:AG19"/>
    <mergeCell ref="Y60:AG60"/>
    <mergeCell ref="Y29:AG29"/>
    <mergeCell ref="Y30:AG30"/>
    <mergeCell ref="Y31:AG31"/>
    <mergeCell ref="Y32:AG32"/>
    <mergeCell ref="Y44:AG44"/>
    <mergeCell ref="Y45:AG45"/>
    <mergeCell ref="Y57:AG57"/>
    <mergeCell ref="Y58:AG58"/>
    <mergeCell ref="Y59:AG59"/>
    <mergeCell ref="B51:W51"/>
    <mergeCell ref="R52:W52"/>
    <mergeCell ref="F49:G49"/>
    <mergeCell ref="N40:P40"/>
    <mergeCell ref="T40:V40"/>
    <mergeCell ref="L40:M40"/>
    <mergeCell ref="B48:E48"/>
    <mergeCell ref="Y36:AG36"/>
    <mergeCell ref="Y37:AG37"/>
    <mergeCell ref="U49:V49"/>
    <mergeCell ref="C52:O52"/>
    <mergeCell ref="U165:V165"/>
    <mergeCell ref="F42:F43"/>
    <mergeCell ref="L157:O157"/>
    <mergeCell ref="I155:K155"/>
    <mergeCell ref="I156:K156"/>
    <mergeCell ref="L151:O151"/>
    <mergeCell ref="F151:H151"/>
    <mergeCell ref="U43:V43"/>
    <mergeCell ref="I154:K154"/>
    <mergeCell ref="F154:H154"/>
    <mergeCell ref="F46:G46"/>
    <mergeCell ref="S45:T45"/>
    <mergeCell ref="U44:V44"/>
    <mergeCell ref="U45:V45"/>
    <mergeCell ref="H49:L49"/>
    <mergeCell ref="M49:N49"/>
    <mergeCell ref="Q49:T49"/>
    <mergeCell ref="H48:L48"/>
    <mergeCell ref="M48:N48"/>
    <mergeCell ref="O48:T48"/>
    <mergeCell ref="Q44:R44"/>
    <mergeCell ref="Q45:R45"/>
    <mergeCell ref="Q46:R46"/>
    <mergeCell ref="S44:T44"/>
    <mergeCell ref="Y2:Z2"/>
    <mergeCell ref="S3:V3"/>
    <mergeCell ref="N39:O39"/>
    <mergeCell ref="Y3:AG3"/>
    <mergeCell ref="Y4:AG4"/>
    <mergeCell ref="Y5:AG5"/>
    <mergeCell ref="AA2:AB2"/>
    <mergeCell ref="Q41:W42"/>
    <mergeCell ref="Q43:R43"/>
    <mergeCell ref="S43:T43"/>
    <mergeCell ref="W3:W4"/>
    <mergeCell ref="Y22:AG22"/>
    <mergeCell ref="Y24:AG24"/>
    <mergeCell ref="Y25:AG25"/>
    <mergeCell ref="Y26:AG26"/>
    <mergeCell ref="Y27:AG27"/>
    <mergeCell ref="Y28:AG28"/>
    <mergeCell ref="Y20:AG20"/>
    <mergeCell ref="Y21:AG21"/>
    <mergeCell ref="Y38:AG38"/>
    <mergeCell ref="Y12:AG12"/>
    <mergeCell ref="Y35:AG35"/>
    <mergeCell ref="H18:V18"/>
    <mergeCell ref="R39:V39"/>
    <mergeCell ref="B18:C18"/>
    <mergeCell ref="B3:C3"/>
    <mergeCell ref="E3:F3"/>
    <mergeCell ref="H3:L3"/>
    <mergeCell ref="Y6:AG6"/>
    <mergeCell ref="Y7:AG7"/>
    <mergeCell ref="Y8:AG8"/>
    <mergeCell ref="Y9:AG9"/>
    <mergeCell ref="Y10:AG10"/>
    <mergeCell ref="Y11:AG11"/>
    <mergeCell ref="Y13:AG13"/>
    <mergeCell ref="Y14:AG14"/>
    <mergeCell ref="E18:F18"/>
    <mergeCell ref="H17:K17"/>
    <mergeCell ref="L17:M17"/>
    <mergeCell ref="M3:R3"/>
    <mergeCell ref="U17:V17"/>
    <mergeCell ref="Y15:AG15"/>
    <mergeCell ref="Y16:AG16"/>
    <mergeCell ref="Y17:AG17"/>
    <mergeCell ref="I164:K164"/>
    <mergeCell ref="B1:F1"/>
    <mergeCell ref="Y53:AG53"/>
    <mergeCell ref="Y54:AG54"/>
    <mergeCell ref="Y55:AG55"/>
    <mergeCell ref="Y56:AG56"/>
    <mergeCell ref="H38:J38"/>
    <mergeCell ref="K38:L38"/>
    <mergeCell ref="V1:W1"/>
    <mergeCell ref="H2:J2"/>
    <mergeCell ref="N2:P2"/>
    <mergeCell ref="Q2:R2"/>
    <mergeCell ref="S2:U2"/>
    <mergeCell ref="V2:W2"/>
    <mergeCell ref="K1:L1"/>
    <mergeCell ref="M1:P1"/>
    <mergeCell ref="Y23:AG23"/>
    <mergeCell ref="Q1:R1"/>
    <mergeCell ref="S1:U1"/>
    <mergeCell ref="I1:J1"/>
    <mergeCell ref="L2:M2"/>
    <mergeCell ref="B42:E43"/>
    <mergeCell ref="Y33:AG33"/>
    <mergeCell ref="Y34:AG34"/>
    <mergeCell ref="Y50:AG51"/>
    <mergeCell ref="Y46:AG46"/>
    <mergeCell ref="Y47:AG47"/>
    <mergeCell ref="R162:V162"/>
    <mergeCell ref="B153:D153"/>
    <mergeCell ref="E103:L103"/>
    <mergeCell ref="E138:L138"/>
    <mergeCell ref="E141:L141"/>
    <mergeCell ref="Q138:R138"/>
    <mergeCell ref="C139:M140"/>
    <mergeCell ref="F153:H153"/>
    <mergeCell ref="L152:O152"/>
    <mergeCell ref="L153:O153"/>
    <mergeCell ref="H160:K160"/>
    <mergeCell ref="Y61:AG61"/>
    <mergeCell ref="Y62:AG62"/>
    <mergeCell ref="L155:O155"/>
    <mergeCell ref="L156:O156"/>
    <mergeCell ref="L150:P150"/>
    <mergeCell ref="F150:K150"/>
    <mergeCell ref="B155:D155"/>
    <mergeCell ref="C175:I175"/>
    <mergeCell ref="H142:K142"/>
    <mergeCell ref="M162:O162"/>
    <mergeCell ref="H172:L172"/>
    <mergeCell ref="M172:N172"/>
    <mergeCell ref="O164:P164"/>
    <mergeCell ref="L166:N166"/>
    <mergeCell ref="L164:N164"/>
    <mergeCell ref="O166:P166"/>
    <mergeCell ref="G162:H162"/>
    <mergeCell ref="I162:J162"/>
    <mergeCell ref="B173:T173"/>
    <mergeCell ref="L154:O154"/>
    <mergeCell ref="B156:D156"/>
    <mergeCell ref="F155:H155"/>
    <mergeCell ref="F156:H156"/>
    <mergeCell ref="B157:D157"/>
    <mergeCell ref="F157:H157"/>
    <mergeCell ref="I153:K153"/>
    <mergeCell ref="B147:P149"/>
    <mergeCell ref="I157:K157"/>
    <mergeCell ref="B150:E150"/>
    <mergeCell ref="B151:D151"/>
    <mergeCell ref="F164:H164"/>
  </mergeCells>
  <conditionalFormatting sqref="F42:F44 N2:P2 S2:U2 F46 O166:P167 O170:P170 U48:U49 W48:W49 J167:K167 C163:D163">
    <cfRule type="cellIs" dxfId="256" priority="26" operator="lessThan">
      <formula>0</formula>
    </cfRule>
  </conditionalFormatting>
  <conditionalFormatting sqref="M48:N49">
    <cfRule type="cellIs" dxfId="255" priority="25" operator="lessThan">
      <formula>0</formula>
    </cfRule>
  </conditionalFormatting>
  <conditionalFormatting sqref="Q5:Q16 V5:V16">
    <cfRule type="cellIs" dxfId="254" priority="24" operator="lessThan">
      <formula>0</formula>
    </cfRule>
  </conditionalFormatting>
  <conditionalFormatting sqref="F42:F44">
    <cfRule type="cellIs" dxfId="253" priority="21" operator="lessThan">
      <formula>0</formula>
    </cfRule>
    <cfRule type="cellIs" dxfId="252" priority="22" operator="lessThan">
      <formula>0</formula>
    </cfRule>
    <cfRule type="cellIs" dxfId="251" priority="23" operator="lessThan">
      <formula>0</formula>
    </cfRule>
  </conditionalFormatting>
  <conditionalFormatting sqref="F49:G49">
    <cfRule type="cellIs" dxfId="250" priority="19" operator="lessThan">
      <formula>0</formula>
    </cfRule>
  </conditionalFormatting>
  <conditionalFormatting sqref="F48:G48">
    <cfRule type="cellIs" dxfId="249" priority="17" operator="lessThan">
      <formula>0</formula>
    </cfRule>
  </conditionalFormatting>
  <conditionalFormatting sqref="O171">
    <cfRule type="cellIs" dxfId="248" priority="16" operator="lessThan">
      <formula>0</formula>
    </cfRule>
  </conditionalFormatting>
  <conditionalFormatting sqref="O166:P167 O170:P170 J167:K167 C163:D163">
    <cfRule type="cellIs" dxfId="247" priority="15" operator="lessThan">
      <formula>0</formula>
    </cfRule>
  </conditionalFormatting>
  <conditionalFormatting sqref="F171:G171 O164:P164">
    <cfRule type="cellIs" dxfId="246" priority="13" operator="lessThan">
      <formula>0</formula>
    </cfRule>
  </conditionalFormatting>
  <conditionalFormatting sqref="W48:W49">
    <cfRule type="cellIs" dxfId="245" priority="12" operator="lessThan">
      <formula>1</formula>
    </cfRule>
  </conditionalFormatting>
  <conditionalFormatting sqref="W49">
    <cfRule type="cellIs" dxfId="244" priority="5" operator="lessThan">
      <formula>1</formula>
    </cfRule>
    <cfRule type="cellIs" dxfId="243" priority="6" operator="lessThan">
      <formula>1</formula>
    </cfRule>
    <cfRule type="cellIs" dxfId="242" priority="7" operator="lessThan">
      <formula>1</formula>
    </cfRule>
    <cfRule type="cellIs" dxfId="241" priority="8" operator="lessThan">
      <formula>1</formula>
    </cfRule>
    <cfRule type="cellIs" dxfId="240" priority="9" operator="lessThan">
      <formula>1</formula>
    </cfRule>
    <cfRule type="cellIs" dxfId="239" priority="10" operator="lessThan">
      <formula>1</formula>
    </cfRule>
    <cfRule type="cellIs" dxfId="238" priority="11" operator="lessThan">
      <formula>1</formula>
    </cfRule>
  </conditionalFormatting>
  <conditionalFormatting sqref="O166:P166 O170:P170">
    <cfRule type="cellIs" dxfId="237" priority="4" operator="lessThan">
      <formula>0</formula>
    </cfRule>
  </conditionalFormatting>
  <conditionalFormatting sqref="W48">
    <cfRule type="cellIs" dxfId="236" priority="3" operator="lessThan">
      <formula>1</formula>
    </cfRule>
  </conditionalFormatting>
  <conditionalFormatting sqref="C163:D163">
    <cfRule type="cellIs" dxfId="235" priority="2" operator="lessThan">
      <formula>0</formula>
    </cfRule>
  </conditionalFormatting>
  <conditionalFormatting sqref="U47:V47 F47:G47">
    <cfRule type="cellIs" dxfId="234"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סיון  תשפ""ב, חודש  יוני  [6]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11281"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11281"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20" id="{5DDED884-AC6F-4CC8-88B0-845846C9BB23}">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A1:AH853"/>
  <sheetViews>
    <sheetView showGridLines="0" showRowColHeaders="0" rightToLeft="1" topLeftCell="K1" zoomScaleNormal="100" workbookViewId="0">
      <pane ySplit="2" topLeftCell="A50" activePane="bottomLeft" state="frozen"/>
      <selection activeCell="F48" sqref="F48:G48"/>
      <selection pane="bottomLeft" activeCell="S46" sqref="S46:V46"/>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151</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T('סיון - יוני.6'!B5)</f>
        <v/>
      </c>
      <c r="C5" s="18">
        <f>'סיון - יוני.6'!C5</f>
        <v>0</v>
      </c>
      <c r="D5" s="15"/>
      <c r="E5" s="19" t="str">
        <f>T('סיון - יוני.6'!E5)</f>
        <v/>
      </c>
      <c r="F5" s="20">
        <f>'סיון - יוני.6'!F5</f>
        <v>0</v>
      </c>
      <c r="G5" s="16"/>
      <c r="H5" s="433" t="str">
        <f>T('סיון - יוני.6'!H5)</f>
        <v/>
      </c>
      <c r="I5" s="22" t="str">
        <f>T('סיון - יוני.6'!I5)</f>
        <v/>
      </c>
      <c r="J5" s="290">
        <f>'סיון - יוני.6'!J5</f>
        <v>0</v>
      </c>
      <c r="K5" s="434">
        <f>SUM('סיון - יוני.6'!K5)</f>
        <v>0</v>
      </c>
      <c r="L5" s="24" t="str">
        <f>T('סיון - יוני.6'!L5)</f>
        <v/>
      </c>
      <c r="M5" s="25" t="str">
        <f>T('סיון - יוני.6'!M5)</f>
        <v/>
      </c>
      <c r="N5" s="26" t="str">
        <f>T('סיון - יוני.6'!N5)</f>
        <v/>
      </c>
      <c r="O5" s="291">
        <f>'סיון - יוני.6'!O5</f>
        <v>0</v>
      </c>
      <c r="P5" s="27">
        <f>IF(Q5&gt;0,'סיון - יוני.6'!P5,0)</f>
        <v>0</v>
      </c>
      <c r="Q5" s="28">
        <f>'סיון - יוני.6'!Q5-1</f>
        <v>-2</v>
      </c>
      <c r="R5" s="25" t="str">
        <f>T('סיון - יוני.6'!R5)</f>
        <v/>
      </c>
      <c r="S5" s="29" t="str">
        <f>T('סיון - יוני.6'!S5)</f>
        <v/>
      </c>
      <c r="T5" s="291">
        <f>'סיון - יוני.6'!T5</f>
        <v>0</v>
      </c>
      <c r="U5" s="30">
        <f>IF(V5&gt;0,'סיון - יוני.6'!U5,0)</f>
        <v>0</v>
      </c>
      <c r="V5" s="31">
        <f>'סיון - יוני.6'!V5-1</f>
        <v>-2</v>
      </c>
      <c r="W5" s="32">
        <f>'סיון - יוני.6'!W5</f>
        <v>0</v>
      </c>
      <c r="X5" s="163"/>
      <c r="Y5" s="713"/>
      <c r="Z5" s="714"/>
      <c r="AA5" s="714"/>
      <c r="AB5" s="714"/>
      <c r="AC5" s="714"/>
      <c r="AD5" s="714"/>
      <c r="AE5" s="714"/>
      <c r="AF5" s="714"/>
      <c r="AG5" s="715"/>
    </row>
    <row r="6" spans="1:33" ht="15.6" x14ac:dyDescent="0.3">
      <c r="A6" s="125"/>
      <c r="B6" s="17" t="str">
        <f>T('סיון - יוני.6'!B6)</f>
        <v/>
      </c>
      <c r="C6" s="18">
        <f>'סיון - יוני.6'!C6</f>
        <v>0</v>
      </c>
      <c r="D6" s="15"/>
      <c r="E6" s="19" t="str">
        <f>T('סיון - יוני.6'!E6)</f>
        <v/>
      </c>
      <c r="F6" s="20">
        <f>'סיון - יוני.6'!F6</f>
        <v>0</v>
      </c>
      <c r="G6" s="16"/>
      <c r="H6" s="433" t="str">
        <f>T('סיון - יוני.6'!H6)</f>
        <v/>
      </c>
      <c r="I6" s="22" t="str">
        <f>T('סיון - יוני.6'!I6)</f>
        <v/>
      </c>
      <c r="J6" s="292">
        <f>'סיון - יוני.6'!J6</f>
        <v>0</v>
      </c>
      <c r="K6" s="434">
        <f>SUM('סיון - יוני.6'!K6)</f>
        <v>0</v>
      </c>
      <c r="L6" s="24" t="str">
        <f>T('סיון - יוני.6'!L6)</f>
        <v/>
      </c>
      <c r="M6" s="34" t="str">
        <f>T('סיון - יוני.6'!M6)</f>
        <v/>
      </c>
      <c r="N6" s="26" t="str">
        <f>T('סיון - יוני.6'!N6)</f>
        <v/>
      </c>
      <c r="O6" s="291">
        <f>'סיון - יוני.6'!O6</f>
        <v>0</v>
      </c>
      <c r="P6" s="27">
        <f>IF(Q6&gt;0,'סיון - יוני.6'!P6,0)</f>
        <v>0</v>
      </c>
      <c r="Q6" s="28">
        <f>'סיון - יוני.6'!Q6-1</f>
        <v>-2</v>
      </c>
      <c r="R6" s="25" t="str">
        <f>T('סיון - יוני.6'!R6)</f>
        <v/>
      </c>
      <c r="S6" s="29" t="str">
        <f>T('סיון - יוני.6'!S6)</f>
        <v/>
      </c>
      <c r="T6" s="291">
        <f>'סיון - יוני.6'!T6</f>
        <v>0</v>
      </c>
      <c r="U6" s="30">
        <f>IF(V6&gt;0,'סיון - יוני.6'!U6,0)</f>
        <v>0</v>
      </c>
      <c r="V6" s="31">
        <f>'סיון - יוני.6'!V6-1</f>
        <v>-2</v>
      </c>
      <c r="W6" s="32">
        <f>'סיון - יוני.6'!W6</f>
        <v>0</v>
      </c>
      <c r="X6" s="163"/>
      <c r="Y6" s="713"/>
      <c r="Z6" s="714"/>
      <c r="AA6" s="714"/>
      <c r="AB6" s="714"/>
      <c r="AC6" s="714"/>
      <c r="AD6" s="714"/>
      <c r="AE6" s="714"/>
      <c r="AF6" s="714"/>
      <c r="AG6" s="715"/>
    </row>
    <row r="7" spans="1:33" ht="15.6" x14ac:dyDescent="0.3">
      <c r="A7" s="125"/>
      <c r="B7" s="17" t="str">
        <f>T('סיון - יוני.6'!B7)</f>
        <v/>
      </c>
      <c r="C7" s="18">
        <f>'סיון - יוני.6'!C7</f>
        <v>0</v>
      </c>
      <c r="D7" s="15"/>
      <c r="E7" s="279" t="str">
        <f>T('סיון - יוני.6'!E7)</f>
        <v/>
      </c>
      <c r="F7" s="20">
        <f>'סיון - יוני.6'!F7</f>
        <v>0</v>
      </c>
      <c r="G7" s="16"/>
      <c r="H7" s="433" t="str">
        <f>T('סיון - יוני.6'!H7)</f>
        <v/>
      </c>
      <c r="I7" s="22" t="str">
        <f>T('סיון - יוני.6'!I7)</f>
        <v/>
      </c>
      <c r="J7" s="293">
        <f>'סיון - יוני.6'!J7</f>
        <v>0</v>
      </c>
      <c r="K7" s="434">
        <f>SUM('סיון - יוני.6'!K7)</f>
        <v>0</v>
      </c>
      <c r="L7" s="24" t="str">
        <f>T('סיון - יוני.6'!L7)</f>
        <v/>
      </c>
      <c r="M7" s="35" t="str">
        <f>T('סיון - יוני.6'!M7)</f>
        <v/>
      </c>
      <c r="N7" s="26" t="str">
        <f>T('סיון - יוני.6'!N7)</f>
        <v/>
      </c>
      <c r="O7" s="291">
        <f>'סיון - יוני.6'!O7</f>
        <v>0</v>
      </c>
      <c r="P7" s="27">
        <f>IF(Q7&gt;0,'סיון - יוני.6'!P7,0)</f>
        <v>0</v>
      </c>
      <c r="Q7" s="28">
        <f>'סיון - יוני.6'!Q7-1</f>
        <v>-2</v>
      </c>
      <c r="R7" s="25" t="str">
        <f>T('סיון - יוני.6'!R7)</f>
        <v/>
      </c>
      <c r="S7" s="29" t="str">
        <f>T('סיון - יוני.6'!S7)</f>
        <v/>
      </c>
      <c r="T7" s="291">
        <f>'סיון - יוני.6'!T7</f>
        <v>0</v>
      </c>
      <c r="U7" s="30">
        <f>IF(V7&gt;0,'סיון - יוני.6'!U7,0)</f>
        <v>0</v>
      </c>
      <c r="V7" s="31">
        <f>'סיון - יוני.6'!V7-1</f>
        <v>-2</v>
      </c>
      <c r="W7" s="32">
        <f>'סיון - יוני.6'!W7</f>
        <v>0</v>
      </c>
      <c r="X7" s="163"/>
      <c r="Y7" s="713"/>
      <c r="Z7" s="714"/>
      <c r="AA7" s="714"/>
      <c r="AB7" s="714"/>
      <c r="AC7" s="714"/>
      <c r="AD7" s="714"/>
      <c r="AE7" s="714"/>
      <c r="AF7" s="714"/>
      <c r="AG7" s="715"/>
    </row>
    <row r="8" spans="1:33" ht="15.6" x14ac:dyDescent="0.3">
      <c r="A8" s="125"/>
      <c r="B8" s="17" t="str">
        <f>T('סיון - יוני.6'!B8)</f>
        <v/>
      </c>
      <c r="C8" s="18">
        <f>'סיון - יוני.6'!C8</f>
        <v>0</v>
      </c>
      <c r="D8" s="15"/>
      <c r="E8" s="19" t="str">
        <f>T('סיון - יוני.6'!E8)</f>
        <v/>
      </c>
      <c r="F8" s="20">
        <f>'סיון - יוני.6'!F8</f>
        <v>0</v>
      </c>
      <c r="G8" s="16"/>
      <c r="H8" s="433" t="str">
        <f>T('סיון - יוני.6'!H8)</f>
        <v/>
      </c>
      <c r="I8" s="22" t="str">
        <f>T('סיון - יוני.6'!I8)</f>
        <v/>
      </c>
      <c r="J8" s="293">
        <f>'סיון - יוני.6'!J8</f>
        <v>0</v>
      </c>
      <c r="K8" s="434">
        <f>SUM('סיון - יוני.6'!K8)</f>
        <v>0</v>
      </c>
      <c r="L8" s="24" t="str">
        <f>T('סיון - יוני.6'!L8)</f>
        <v/>
      </c>
      <c r="M8" s="25" t="str">
        <f>T('סיון - יוני.6'!M8)</f>
        <v/>
      </c>
      <c r="N8" s="36" t="str">
        <f>T('סיון - יוני.6'!N8)</f>
        <v/>
      </c>
      <c r="O8" s="291">
        <f>'סיון - יוני.6'!O8</f>
        <v>0</v>
      </c>
      <c r="P8" s="27">
        <f>IF(Q8&gt;0,'סיון - יוני.6'!P8,0)</f>
        <v>0</v>
      </c>
      <c r="Q8" s="28">
        <f>'סיון - יוני.6'!Q8-1</f>
        <v>-2</v>
      </c>
      <c r="R8" s="25" t="str">
        <f>T('סיון - יוני.6'!R8)</f>
        <v/>
      </c>
      <c r="S8" s="29" t="str">
        <f>T('סיון - יוני.6'!S8)</f>
        <v/>
      </c>
      <c r="T8" s="291">
        <f>'סיון - יוני.6'!T8</f>
        <v>0</v>
      </c>
      <c r="U8" s="30">
        <f>IF(V8&gt;0,'סיון - יוני.6'!U8,0)</f>
        <v>0</v>
      </c>
      <c r="V8" s="31">
        <f>'סיון - יוני.6'!V8-1</f>
        <v>-2</v>
      </c>
      <c r="W8" s="32">
        <f>'סיון - יוני.6'!W8</f>
        <v>0</v>
      </c>
      <c r="X8" s="163"/>
      <c r="Y8" s="713"/>
      <c r="Z8" s="714"/>
      <c r="AA8" s="714"/>
      <c r="AB8" s="714"/>
      <c r="AC8" s="714"/>
      <c r="AD8" s="714"/>
      <c r="AE8" s="714"/>
      <c r="AF8" s="714"/>
      <c r="AG8" s="715"/>
    </row>
    <row r="9" spans="1:33" ht="15.6" x14ac:dyDescent="0.3">
      <c r="A9" s="125"/>
      <c r="B9" s="17" t="str">
        <f>T('סיון - יוני.6'!B9)</f>
        <v/>
      </c>
      <c r="C9" s="18">
        <f>'סיון - יוני.6'!C9</f>
        <v>0</v>
      </c>
      <c r="D9" s="15"/>
      <c r="E9" s="19" t="str">
        <f>T('סיון - יוני.6'!E9)</f>
        <v/>
      </c>
      <c r="F9" s="20">
        <f>'סיון - יוני.6'!F9</f>
        <v>0</v>
      </c>
      <c r="G9" s="16"/>
      <c r="H9" s="433" t="str">
        <f>T('סיון - יוני.6'!H9)</f>
        <v/>
      </c>
      <c r="I9" s="22" t="str">
        <f>T('סיון - יוני.6'!I9)</f>
        <v/>
      </c>
      <c r="J9" s="293">
        <f>'סיון - יוני.6'!J9</f>
        <v>0</v>
      </c>
      <c r="K9" s="434">
        <f>SUM('סיון - יוני.6'!K9)</f>
        <v>0</v>
      </c>
      <c r="L9" s="24" t="str">
        <f>T('סיון - יוני.6'!L9)</f>
        <v/>
      </c>
      <c r="M9" s="35" t="str">
        <f>T('סיון - יוני.6'!M9)</f>
        <v/>
      </c>
      <c r="N9" s="36" t="str">
        <f>T('סיון - יוני.6'!N9)</f>
        <v/>
      </c>
      <c r="O9" s="291">
        <f>'סיון - יוני.6'!O9</f>
        <v>0</v>
      </c>
      <c r="P9" s="27">
        <f>IF(Q9&gt;0,'סיון - יוני.6'!P9,0)</f>
        <v>0</v>
      </c>
      <c r="Q9" s="28">
        <f>'סיון - יוני.6'!Q9-1</f>
        <v>-2</v>
      </c>
      <c r="R9" s="25" t="str">
        <f>T('סיון - יוני.6'!R9)</f>
        <v/>
      </c>
      <c r="S9" s="29" t="str">
        <f>T('סיון - יוני.6'!S9)</f>
        <v/>
      </c>
      <c r="T9" s="291">
        <f>'סיון - יוני.6'!T9</f>
        <v>0</v>
      </c>
      <c r="U9" s="30">
        <f>IF(V9&gt;0,'סיון - יוני.6'!U9,0)</f>
        <v>0</v>
      </c>
      <c r="V9" s="31">
        <f>'סיון - יוני.6'!V9-1</f>
        <v>-2</v>
      </c>
      <c r="W9" s="32">
        <f>'סיון - יוני.6'!W9</f>
        <v>0</v>
      </c>
      <c r="X9" s="163"/>
      <c r="Y9" s="713"/>
      <c r="Z9" s="714"/>
      <c r="AA9" s="714"/>
      <c r="AB9" s="714"/>
      <c r="AC9" s="714"/>
      <c r="AD9" s="714"/>
      <c r="AE9" s="714"/>
      <c r="AF9" s="714"/>
      <c r="AG9" s="715"/>
    </row>
    <row r="10" spans="1:33" ht="15.6" x14ac:dyDescent="0.3">
      <c r="A10" s="125"/>
      <c r="B10" s="17" t="str">
        <f>T('סיון - יוני.6'!B10)</f>
        <v/>
      </c>
      <c r="C10" s="18">
        <f>'סיון - יוני.6'!C10</f>
        <v>0</v>
      </c>
      <c r="D10" s="15"/>
      <c r="E10" s="19" t="str">
        <f>T('סיון - יוני.6'!E10)</f>
        <v/>
      </c>
      <c r="F10" s="20">
        <f>'סיון - יוני.6'!F10</f>
        <v>0</v>
      </c>
      <c r="G10" s="16"/>
      <c r="H10" s="433" t="str">
        <f>T('סיון - יוני.6'!H10)</f>
        <v/>
      </c>
      <c r="I10" s="22" t="str">
        <f>T('סיון - יוני.6'!I10)</f>
        <v/>
      </c>
      <c r="J10" s="293">
        <f>'סיון - יוני.6'!J10</f>
        <v>0</v>
      </c>
      <c r="K10" s="434">
        <f>SUM('סיון - יוני.6'!K10)</f>
        <v>0</v>
      </c>
      <c r="L10" s="24" t="str">
        <f>T('סיון - יוני.6'!L10)</f>
        <v/>
      </c>
      <c r="M10" s="25" t="str">
        <f>T('סיון - יוני.6'!M10)</f>
        <v/>
      </c>
      <c r="N10" s="36" t="str">
        <f>T('סיון - יוני.6'!N10)</f>
        <v/>
      </c>
      <c r="O10" s="291">
        <f>'סיון - יוני.6'!O10</f>
        <v>0</v>
      </c>
      <c r="P10" s="27">
        <f>IF(Q10&gt;0,'סיון - יוני.6'!P10,0)</f>
        <v>0</v>
      </c>
      <c r="Q10" s="28">
        <f>'סיון - יוני.6'!Q10-1</f>
        <v>-2</v>
      </c>
      <c r="R10" s="25" t="str">
        <f>T('סיון - יוני.6'!R10)</f>
        <v/>
      </c>
      <c r="S10" s="29" t="str">
        <f>T('סיון - יוני.6'!S10)</f>
        <v/>
      </c>
      <c r="T10" s="291">
        <f>'סיון - יוני.6'!T10</f>
        <v>0</v>
      </c>
      <c r="U10" s="30">
        <f>IF(V10&gt;0,'סיון - יוני.6'!U10,0)</f>
        <v>0</v>
      </c>
      <c r="V10" s="31">
        <f>'סיון - יוני.6'!V10-1</f>
        <v>-2</v>
      </c>
      <c r="W10" s="32">
        <f>'סיון - יוני.6'!W10</f>
        <v>0</v>
      </c>
      <c r="X10" s="163"/>
      <c r="Y10" s="713"/>
      <c r="Z10" s="714"/>
      <c r="AA10" s="714"/>
      <c r="AB10" s="714"/>
      <c r="AC10" s="714"/>
      <c r="AD10" s="714"/>
      <c r="AE10" s="714"/>
      <c r="AF10" s="714"/>
      <c r="AG10" s="715"/>
    </row>
    <row r="11" spans="1:33" ht="15.6" x14ac:dyDescent="0.3">
      <c r="A11" s="125"/>
      <c r="B11" s="17" t="str">
        <f>T('סיון - יוני.6'!B11)</f>
        <v/>
      </c>
      <c r="C11" s="18">
        <f>'סיון - יוני.6'!C11</f>
        <v>0</v>
      </c>
      <c r="D11" s="15"/>
      <c r="E11" s="19" t="str">
        <f>T('סיון - יוני.6'!E11)</f>
        <v/>
      </c>
      <c r="F11" s="20">
        <f>'סיון - יוני.6'!F11</f>
        <v>0</v>
      </c>
      <c r="G11" s="16"/>
      <c r="H11" s="433" t="str">
        <f>T('סיון - יוני.6'!H11)</f>
        <v/>
      </c>
      <c r="I11" s="22" t="str">
        <f>T('סיון - יוני.6'!I11)</f>
        <v/>
      </c>
      <c r="J11" s="293">
        <f>'סיון - יוני.6'!J11</f>
        <v>0</v>
      </c>
      <c r="K11" s="434">
        <f>SUM('סיון - יוני.6'!K11)</f>
        <v>0</v>
      </c>
      <c r="L11" s="24" t="str">
        <f>T('סיון - יוני.6'!L11)</f>
        <v/>
      </c>
      <c r="M11" s="25" t="str">
        <f>T('סיון - יוני.6'!M11)</f>
        <v/>
      </c>
      <c r="N11" s="36" t="str">
        <f>T('סיון - יוני.6'!N11)</f>
        <v/>
      </c>
      <c r="O11" s="291">
        <f>'סיון - יוני.6'!O11</f>
        <v>0</v>
      </c>
      <c r="P11" s="27">
        <f>IF(Q11&gt;0,'סיון - יוני.6'!P11,0)</f>
        <v>0</v>
      </c>
      <c r="Q11" s="28">
        <f>'סיון - יוני.6'!Q11-1</f>
        <v>-2</v>
      </c>
      <c r="R11" s="25" t="str">
        <f>T('סיון - יוני.6'!R11)</f>
        <v/>
      </c>
      <c r="S11" s="29" t="str">
        <f>T('סיון - יוני.6'!S11)</f>
        <v/>
      </c>
      <c r="T11" s="291">
        <f>'סיון - יוני.6'!T11</f>
        <v>0</v>
      </c>
      <c r="U11" s="30">
        <f>IF(V11&gt;0,'סיון - יוני.6'!U11,0)</f>
        <v>0</v>
      </c>
      <c r="V11" s="31">
        <f>'סיון - יוני.6'!V11-1</f>
        <v>-2</v>
      </c>
      <c r="W11" s="32">
        <f>'סיון - יוני.6'!W11</f>
        <v>0</v>
      </c>
      <c r="X11" s="163"/>
      <c r="Y11" s="713"/>
      <c r="Z11" s="714"/>
      <c r="AA11" s="714"/>
      <c r="AB11" s="714"/>
      <c r="AC11" s="714"/>
      <c r="AD11" s="714"/>
      <c r="AE11" s="714"/>
      <c r="AF11" s="714"/>
      <c r="AG11" s="715"/>
    </row>
    <row r="12" spans="1:33" ht="15.6" x14ac:dyDescent="0.3">
      <c r="A12" s="125"/>
      <c r="B12" s="17" t="str">
        <f>T('סיון - יוני.6'!B12)</f>
        <v/>
      </c>
      <c r="C12" s="18">
        <f>'סיון - יוני.6'!C12</f>
        <v>0</v>
      </c>
      <c r="D12" s="15"/>
      <c r="E12" s="19" t="str">
        <f>T('סיון - יוני.6'!E12)</f>
        <v/>
      </c>
      <c r="F12" s="20">
        <f>'סיון - יוני.6'!F12</f>
        <v>0</v>
      </c>
      <c r="G12" s="16"/>
      <c r="H12" s="433" t="str">
        <f>T('סיון - יוני.6'!H12)</f>
        <v/>
      </c>
      <c r="I12" s="22" t="str">
        <f>T('סיון - יוני.6'!I12)</f>
        <v/>
      </c>
      <c r="J12" s="293">
        <f>'סיון - יוני.6'!J12</f>
        <v>0</v>
      </c>
      <c r="K12" s="434">
        <f>SUM('סיון - יוני.6'!K12)</f>
        <v>0</v>
      </c>
      <c r="L12" s="24" t="str">
        <f>T('סיון - יוני.6'!L12)</f>
        <v/>
      </c>
      <c r="M12" s="25" t="str">
        <f>T('סיון - יוני.6'!M12)</f>
        <v/>
      </c>
      <c r="N12" s="36" t="str">
        <f>T('סיון - יוני.6'!N12)</f>
        <v/>
      </c>
      <c r="O12" s="291">
        <f>'סיון - יוני.6'!O12</f>
        <v>0</v>
      </c>
      <c r="P12" s="27">
        <f>IF(Q12&gt;0,'סיון - יוני.6'!P12,0)</f>
        <v>0</v>
      </c>
      <c r="Q12" s="28">
        <f>'סיון - יוני.6'!Q12-1</f>
        <v>-2</v>
      </c>
      <c r="R12" s="25" t="str">
        <f>T('סיון - יוני.6'!R12)</f>
        <v/>
      </c>
      <c r="S12" s="29" t="str">
        <f>T('סיון - יוני.6'!S12)</f>
        <v/>
      </c>
      <c r="T12" s="291">
        <f>'סיון - יוני.6'!T12</f>
        <v>0</v>
      </c>
      <c r="U12" s="30">
        <f>IF(V12&gt;0,'סיון - יוני.6'!U12,0)</f>
        <v>0</v>
      </c>
      <c r="V12" s="31">
        <f>'סיון - יוני.6'!V12-1</f>
        <v>-2</v>
      </c>
      <c r="W12" s="32">
        <f>'סיון - יוני.6'!W12</f>
        <v>0</v>
      </c>
      <c r="X12" s="163"/>
      <c r="Y12" s="713"/>
      <c r="Z12" s="714"/>
      <c r="AA12" s="714"/>
      <c r="AB12" s="714"/>
      <c r="AC12" s="714"/>
      <c r="AD12" s="714"/>
      <c r="AE12" s="714"/>
      <c r="AF12" s="714"/>
      <c r="AG12" s="715"/>
    </row>
    <row r="13" spans="1:33" ht="15.6" x14ac:dyDescent="0.3">
      <c r="A13" s="125"/>
      <c r="B13" s="17" t="str">
        <f>T('סיון - יוני.6'!B13)</f>
        <v/>
      </c>
      <c r="C13" s="18">
        <f>'סיון - יוני.6'!C13</f>
        <v>0</v>
      </c>
      <c r="D13" s="15"/>
      <c r="E13" s="19" t="str">
        <f>T('סיון - יוני.6'!E13)</f>
        <v/>
      </c>
      <c r="F13" s="20">
        <f>'סיון - יוני.6'!F13</f>
        <v>0</v>
      </c>
      <c r="G13" s="16"/>
      <c r="H13" s="433" t="str">
        <f>T('סיון - יוני.6'!H13)</f>
        <v/>
      </c>
      <c r="I13" s="22" t="str">
        <f>T('סיון - יוני.6'!I13)</f>
        <v/>
      </c>
      <c r="J13" s="293">
        <f>'סיון - יוני.6'!J13</f>
        <v>0</v>
      </c>
      <c r="K13" s="434">
        <f>SUM('סיון - יוני.6'!K13)</f>
        <v>0</v>
      </c>
      <c r="L13" s="24" t="str">
        <f>T('סיון - יוני.6'!L13)</f>
        <v/>
      </c>
      <c r="M13" s="25" t="str">
        <f>T('סיון - יוני.6'!M13)</f>
        <v/>
      </c>
      <c r="N13" s="36" t="str">
        <f>T('סיון - יוני.6'!N13)</f>
        <v/>
      </c>
      <c r="O13" s="291">
        <f>'סיון - יוני.6'!O13</f>
        <v>0</v>
      </c>
      <c r="P13" s="27">
        <f>IF(Q13&gt;0,'סיון - יוני.6'!P13,0)</f>
        <v>0</v>
      </c>
      <c r="Q13" s="28">
        <f>'סיון - יוני.6'!Q13-1</f>
        <v>-2</v>
      </c>
      <c r="R13" s="25" t="str">
        <f>T('סיון - יוני.6'!R13)</f>
        <v/>
      </c>
      <c r="S13" s="29" t="str">
        <f>T('סיון - יוני.6'!S13)</f>
        <v/>
      </c>
      <c r="T13" s="291">
        <f>'סיון - יוני.6'!T13</f>
        <v>0</v>
      </c>
      <c r="U13" s="30">
        <f>IF(V13&gt;0,'סיון - יוני.6'!U13,0)</f>
        <v>0</v>
      </c>
      <c r="V13" s="31">
        <f>'סיון - יוני.6'!V13-1</f>
        <v>-2</v>
      </c>
      <c r="W13" s="32">
        <f>'סיון - יוני.6'!W13</f>
        <v>0</v>
      </c>
      <c r="X13" s="163"/>
      <c r="Y13" s="713"/>
      <c r="Z13" s="714"/>
      <c r="AA13" s="714"/>
      <c r="AB13" s="714"/>
      <c r="AC13" s="714"/>
      <c r="AD13" s="714"/>
      <c r="AE13" s="714"/>
      <c r="AF13" s="714"/>
      <c r="AG13" s="715"/>
    </row>
    <row r="14" spans="1:33" ht="15.6" x14ac:dyDescent="0.3">
      <c r="A14" s="125"/>
      <c r="B14" s="17" t="str">
        <f>T('סיון - יוני.6'!B14)</f>
        <v/>
      </c>
      <c r="C14" s="18">
        <f>'סיון - יוני.6'!C14</f>
        <v>0</v>
      </c>
      <c r="D14" s="15"/>
      <c r="E14" s="19" t="str">
        <f>T('סיון - יוני.6'!E14)</f>
        <v/>
      </c>
      <c r="F14" s="20">
        <f>'סיון - יוני.6'!F14</f>
        <v>0</v>
      </c>
      <c r="G14" s="16"/>
      <c r="H14" s="433" t="str">
        <f>T('סיון - יוני.6'!H14)</f>
        <v/>
      </c>
      <c r="I14" s="22" t="str">
        <f>T('סיון - יוני.6'!I14)</f>
        <v/>
      </c>
      <c r="J14" s="293">
        <f>'סיון - יוני.6'!J14</f>
        <v>0</v>
      </c>
      <c r="K14" s="434">
        <f>SUM('סיון - יוני.6'!K14)</f>
        <v>0</v>
      </c>
      <c r="L14" s="24" t="str">
        <f>T('סיון - יוני.6'!L14)</f>
        <v/>
      </c>
      <c r="M14" s="25" t="str">
        <f>T('סיון - יוני.6'!M14)</f>
        <v/>
      </c>
      <c r="N14" s="36" t="str">
        <f>T('סיון - יוני.6'!N14)</f>
        <v/>
      </c>
      <c r="O14" s="291">
        <f>'סיון - יוני.6'!O14</f>
        <v>0</v>
      </c>
      <c r="P14" s="27">
        <f>IF(Q14&gt;0,'סיון - יוני.6'!P14,0)</f>
        <v>0</v>
      </c>
      <c r="Q14" s="28">
        <f>'סיון - יוני.6'!Q14-1</f>
        <v>-2</v>
      </c>
      <c r="R14" s="25" t="str">
        <f>T('סיון - יוני.6'!R14)</f>
        <v/>
      </c>
      <c r="S14" s="29" t="str">
        <f>T('סיון - יוני.6'!S14)</f>
        <v/>
      </c>
      <c r="T14" s="291">
        <f>'סיון - יוני.6'!T14</f>
        <v>0</v>
      </c>
      <c r="U14" s="30">
        <f>IF(V14&gt;0,'סיון - יוני.6'!U14,0)</f>
        <v>0</v>
      </c>
      <c r="V14" s="31">
        <f>'סיון - יוני.6'!V14-1</f>
        <v>-2</v>
      </c>
      <c r="W14" s="32">
        <f>'סיון - יוני.6'!W14</f>
        <v>0</v>
      </c>
      <c r="X14" s="163"/>
      <c r="Y14" s="713"/>
      <c r="Z14" s="714"/>
      <c r="AA14" s="714"/>
      <c r="AB14" s="714"/>
      <c r="AC14" s="714"/>
      <c r="AD14" s="714"/>
      <c r="AE14" s="714"/>
      <c r="AF14" s="714"/>
      <c r="AG14" s="715"/>
    </row>
    <row r="15" spans="1:33" ht="15.6" x14ac:dyDescent="0.3">
      <c r="A15" s="125"/>
      <c r="B15" s="17" t="str">
        <f>T('סיון - יוני.6'!B15)</f>
        <v/>
      </c>
      <c r="C15" s="18">
        <f>'סיון - יוני.6'!C15</f>
        <v>0</v>
      </c>
      <c r="D15" s="15"/>
      <c r="E15" s="19" t="str">
        <f>T('סיון - יוני.6'!E15)</f>
        <v/>
      </c>
      <c r="F15" s="20">
        <f>'סיון - יוני.6'!F15</f>
        <v>0</v>
      </c>
      <c r="G15" s="16"/>
      <c r="H15" s="433" t="str">
        <f>T('סיון - יוני.6'!H15)</f>
        <v/>
      </c>
      <c r="I15" s="22" t="str">
        <f>T('סיון - יוני.6'!I15)</f>
        <v/>
      </c>
      <c r="J15" s="293">
        <f>'סיון - יוני.6'!J15</f>
        <v>0</v>
      </c>
      <c r="K15" s="434">
        <f>SUM('סיון - יוני.6'!K15)</f>
        <v>0</v>
      </c>
      <c r="L15" s="24" t="str">
        <f>T('סיון - יוני.6'!L15)</f>
        <v/>
      </c>
      <c r="M15" s="25" t="str">
        <f>T('סיון - יוני.6'!M15)</f>
        <v/>
      </c>
      <c r="N15" s="36" t="str">
        <f>T('סיון - יוני.6'!N15)</f>
        <v/>
      </c>
      <c r="O15" s="291">
        <f>'סיון - יוני.6'!O15</f>
        <v>0</v>
      </c>
      <c r="P15" s="27">
        <f>IF(Q15&gt;0,'סיון - יוני.6'!P15,0)</f>
        <v>0</v>
      </c>
      <c r="Q15" s="28">
        <f>'סיון - יוני.6'!Q15-1</f>
        <v>-2</v>
      </c>
      <c r="R15" s="25" t="str">
        <f>T('סיון - יוני.6'!R15)</f>
        <v/>
      </c>
      <c r="S15" s="29" t="str">
        <f>T('סיון - יוני.6'!S15)</f>
        <v/>
      </c>
      <c r="T15" s="291">
        <f>'סיון - יוני.6'!T15</f>
        <v>0</v>
      </c>
      <c r="U15" s="30">
        <f>IF(V15&gt;0,'סיון - יוני.6'!U15,0)</f>
        <v>0</v>
      </c>
      <c r="V15" s="31">
        <f>'סיון - יוני.6'!V15-1</f>
        <v>-2</v>
      </c>
      <c r="W15" s="32">
        <f>'סיון - יוני.6'!W15</f>
        <v>0</v>
      </c>
      <c r="X15" s="163"/>
      <c r="Y15" s="713"/>
      <c r="Z15" s="714"/>
      <c r="AA15" s="714"/>
      <c r="AB15" s="714"/>
      <c r="AC15" s="714"/>
      <c r="AD15" s="714"/>
      <c r="AE15" s="714"/>
      <c r="AF15" s="714"/>
      <c r="AG15" s="715"/>
    </row>
    <row r="16" spans="1:33" ht="15.9" customHeight="1" x14ac:dyDescent="0.3">
      <c r="A16" s="125"/>
      <c r="B16" s="17" t="str">
        <f>T('סיון - יוני.6'!B16)</f>
        <v/>
      </c>
      <c r="C16" s="18">
        <f>'סיון - יוני.6'!C16</f>
        <v>0</v>
      </c>
      <c r="D16" s="15"/>
      <c r="E16" s="19" t="str">
        <f>T('סיון - יוני.6'!E16)</f>
        <v/>
      </c>
      <c r="F16" s="20">
        <f>'סיון - יוני.6'!F16</f>
        <v>0</v>
      </c>
      <c r="G16" s="16"/>
      <c r="H16" s="435" t="str">
        <f>T('סיון - יוני.6'!H16)</f>
        <v/>
      </c>
      <c r="I16" s="38" t="str">
        <f>T('סיון - יוני.6'!I16)</f>
        <v/>
      </c>
      <c r="J16" s="290">
        <f>'סיון - יוני.6'!J16</f>
        <v>0</v>
      </c>
      <c r="K16" s="434">
        <f>SUM('סיון - יוני.6'!K16)</f>
        <v>0</v>
      </c>
      <c r="L16" s="24" t="str">
        <f>T('סיון - יוני.6'!L16)</f>
        <v/>
      </c>
      <c r="M16" s="25" t="str">
        <f>T('סיון - יוני.6'!M16)</f>
        <v/>
      </c>
      <c r="N16" s="36" t="str">
        <f>T('סיון - יוני.6'!N16)</f>
        <v/>
      </c>
      <c r="O16" s="291">
        <f>'סיון - יוני.6'!O16</f>
        <v>0</v>
      </c>
      <c r="P16" s="27">
        <f>IF(Q16&gt;0,'סיון - יוני.6'!P16,0)</f>
        <v>0</v>
      </c>
      <c r="Q16" s="28">
        <f>'סיון - יוני.6'!Q16-1</f>
        <v>-2</v>
      </c>
      <c r="R16" s="25" t="str">
        <f>T('סיון - יוני.6'!R16)</f>
        <v/>
      </c>
      <c r="S16" s="29" t="str">
        <f>T('סיון - יוני.6'!S16)</f>
        <v/>
      </c>
      <c r="T16" s="291">
        <f>'סיון - יוני.6'!T16</f>
        <v>0</v>
      </c>
      <c r="U16" s="30">
        <f>IF(V16&gt;0,'סיון - יוני.6'!U16,0)</f>
        <v>0</v>
      </c>
      <c r="V16" s="31">
        <f>'סיון - יוני.6'!V16-1</f>
        <v>-2</v>
      </c>
      <c r="W16" s="32">
        <f>'סיון - יוני.6'!W16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67"/>
      <c r="R36" s="568"/>
      <c r="S36" s="569"/>
      <c r="T36" s="570"/>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71"/>
      <c r="R37" s="572"/>
      <c r="S37" s="569"/>
      <c r="T37" s="573"/>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SUM('סיון - יוני.6'!W40+W39+L39)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SUM('סיון - יוני.6'!U48)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SUM('סיון - יוני.6'!U49)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'סיון - יוני.6'!O170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YVCS/F9/mb99k8+tmee7CXcax2WnxQcOYN4Q4sWFzNdadI0KbCCd8sqHdmGZb1JfteD04uf6xtDZ451oq82lxA==" saltValue="Tl7gIrQ9gbzHXNfW81TASQ=="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233" priority="25" operator="lessThan">
      <formula>0</formula>
    </cfRule>
  </conditionalFormatting>
  <conditionalFormatting sqref="M48:N49">
    <cfRule type="cellIs" dxfId="232" priority="24" operator="lessThan">
      <formula>0</formula>
    </cfRule>
  </conditionalFormatting>
  <conditionalFormatting sqref="Q5:Q16 V5:V16">
    <cfRule type="cellIs" dxfId="231" priority="23" operator="lessThan">
      <formula>0</formula>
    </cfRule>
  </conditionalFormatting>
  <conditionalFormatting sqref="F42:F44">
    <cfRule type="cellIs" dxfId="230" priority="20" operator="lessThan">
      <formula>0</formula>
    </cfRule>
    <cfRule type="cellIs" dxfId="229" priority="21" operator="lessThan">
      <formula>0</formula>
    </cfRule>
    <cfRule type="cellIs" dxfId="228" priority="22" operator="lessThan">
      <formula>0</formula>
    </cfRule>
  </conditionalFormatting>
  <conditionalFormatting sqref="F49:G49">
    <cfRule type="cellIs" dxfId="227" priority="18" operator="lessThan">
      <formula>0</formula>
    </cfRule>
  </conditionalFormatting>
  <conditionalFormatting sqref="F48:G48">
    <cfRule type="cellIs" dxfId="226" priority="16" operator="lessThan">
      <formula>0</formula>
    </cfRule>
  </conditionalFormatting>
  <conditionalFormatting sqref="O171">
    <cfRule type="cellIs" dxfId="225" priority="15" operator="lessThan">
      <formula>0</formula>
    </cfRule>
  </conditionalFormatting>
  <conditionalFormatting sqref="O166:P167 O170:P170 J167:K167 C163:D163">
    <cfRule type="cellIs" dxfId="224" priority="14" operator="lessThan">
      <formula>0</formula>
    </cfRule>
  </conditionalFormatting>
  <conditionalFormatting sqref="F171:G171 O164:P164">
    <cfRule type="cellIs" dxfId="223" priority="13" operator="lessThan">
      <formula>0</formula>
    </cfRule>
  </conditionalFormatting>
  <conditionalFormatting sqref="W48:W49">
    <cfRule type="cellIs" dxfId="222" priority="12" operator="lessThan">
      <formula>1</formula>
    </cfRule>
  </conditionalFormatting>
  <conditionalFormatting sqref="W49">
    <cfRule type="cellIs" dxfId="221" priority="5" operator="lessThan">
      <formula>1</formula>
    </cfRule>
    <cfRule type="cellIs" dxfId="220" priority="6" operator="lessThan">
      <formula>1</formula>
    </cfRule>
    <cfRule type="cellIs" dxfId="219" priority="7" operator="lessThan">
      <formula>1</formula>
    </cfRule>
    <cfRule type="cellIs" dxfId="218" priority="8" operator="lessThan">
      <formula>1</formula>
    </cfRule>
    <cfRule type="cellIs" dxfId="217" priority="9" operator="lessThan">
      <formula>1</formula>
    </cfRule>
    <cfRule type="cellIs" dxfId="216" priority="10" operator="lessThan">
      <formula>1</formula>
    </cfRule>
    <cfRule type="cellIs" dxfId="215" priority="11" operator="lessThan">
      <formula>1</formula>
    </cfRule>
  </conditionalFormatting>
  <conditionalFormatting sqref="O166:P166 O170:P170">
    <cfRule type="cellIs" dxfId="214" priority="4" operator="lessThan">
      <formula>0</formula>
    </cfRule>
  </conditionalFormatting>
  <conditionalFormatting sqref="W48">
    <cfRule type="cellIs" dxfId="213" priority="3" operator="lessThan">
      <formula>1</formula>
    </cfRule>
  </conditionalFormatting>
  <conditionalFormatting sqref="C163:D163">
    <cfRule type="cellIs" dxfId="212" priority="2" operator="lessThan">
      <formula>0</formula>
    </cfRule>
  </conditionalFormatting>
  <conditionalFormatting sqref="F47:G47 U47:V47">
    <cfRule type="cellIs" dxfId="211"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תמוז  תשפ""ב, חודש  יולי  [7]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27649"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2764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C1AE9681-C3C7-40C9-ACD3-FDF41AFA00A5}">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sheetPr>
  <dimension ref="A1:AH853"/>
  <sheetViews>
    <sheetView showGridLines="0" showRowColHeaders="0" rightToLeft="1" topLeftCell="B1" zoomScaleNormal="100" workbookViewId="0">
      <pane ySplit="2" topLeftCell="A40" activePane="bottomLeft" state="frozen"/>
      <selection activeCell="H43" sqref="H43"/>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156</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T('תמוז - יולי.7'!B5)</f>
        <v/>
      </c>
      <c r="C5" s="18">
        <f>'תמוז - יולי.7'!C5</f>
        <v>0</v>
      </c>
      <c r="D5" s="15"/>
      <c r="E5" s="19" t="str">
        <f>T('תמוז - יולי.7'!E5)</f>
        <v/>
      </c>
      <c r="F5" s="20">
        <f>'תמוז - יולי.7'!F5</f>
        <v>0</v>
      </c>
      <c r="G5" s="16"/>
      <c r="H5" s="433" t="str">
        <f>T('תמוז - יולי.7'!H5)</f>
        <v/>
      </c>
      <c r="I5" s="22" t="str">
        <f>T('תמוז - יולי.7'!I5)</f>
        <v/>
      </c>
      <c r="J5" s="290">
        <f>'תמוז - יולי.7'!J5</f>
        <v>0</v>
      </c>
      <c r="K5" s="434">
        <f>SUM('תמוז - יולי.7'!K5)</f>
        <v>0</v>
      </c>
      <c r="L5" s="24" t="str">
        <f>T('תמוז - יולי.7'!L5)</f>
        <v/>
      </c>
      <c r="M5" s="25" t="str">
        <f>T('תמוז - יולי.7'!M5)</f>
        <v/>
      </c>
      <c r="N5" s="26" t="str">
        <f>T('תמוז - יולי.7'!N5)</f>
        <v/>
      </c>
      <c r="O5" s="291">
        <f>'תמוז - יולי.7'!O5</f>
        <v>0</v>
      </c>
      <c r="P5" s="27">
        <f>IF(Q5&gt;0,'תמוז - יולי.7'!P5,0)</f>
        <v>0</v>
      </c>
      <c r="Q5" s="28">
        <f>'תמוז - יולי.7'!Q5-1</f>
        <v>-3</v>
      </c>
      <c r="R5" s="25" t="str">
        <f>T('תמוז - יולי.7'!R5)</f>
        <v/>
      </c>
      <c r="S5" s="29" t="str">
        <f>T('תמוז - יולי.7'!S5)</f>
        <v/>
      </c>
      <c r="T5" s="291">
        <f>'תמוז - יולי.7'!T5</f>
        <v>0</v>
      </c>
      <c r="U5" s="30">
        <f>IF(V5&gt;0,'תמוז - יולי.7'!U5,0)</f>
        <v>0</v>
      </c>
      <c r="V5" s="31">
        <f>'תמוז - יולי.7'!V5-1</f>
        <v>-3</v>
      </c>
      <c r="W5" s="32">
        <f>'תמוז - יולי.7'!W5</f>
        <v>0</v>
      </c>
      <c r="X5" s="163"/>
      <c r="Y5" s="713"/>
      <c r="Z5" s="714"/>
      <c r="AA5" s="714"/>
      <c r="AB5" s="714"/>
      <c r="AC5" s="714"/>
      <c r="AD5" s="714"/>
      <c r="AE5" s="714"/>
      <c r="AF5" s="714"/>
      <c r="AG5" s="715"/>
    </row>
    <row r="6" spans="1:33" ht="15.6" x14ac:dyDescent="0.3">
      <c r="A6" s="125"/>
      <c r="B6" s="17" t="str">
        <f>T('תמוז - יולי.7'!B6)</f>
        <v/>
      </c>
      <c r="C6" s="18">
        <f>'תמוז - יולי.7'!C6</f>
        <v>0</v>
      </c>
      <c r="D6" s="15"/>
      <c r="E6" s="19" t="str">
        <f>T('תמוז - יולי.7'!E6)</f>
        <v/>
      </c>
      <c r="F6" s="20">
        <f>'תמוז - יולי.7'!F6</f>
        <v>0</v>
      </c>
      <c r="G6" s="16"/>
      <c r="H6" s="433" t="str">
        <f>T('תמוז - יולי.7'!H6)</f>
        <v/>
      </c>
      <c r="I6" s="22" t="str">
        <f>T('תמוז - יולי.7'!I6)</f>
        <v/>
      </c>
      <c r="J6" s="292">
        <f>'תמוז - יולי.7'!J6</f>
        <v>0</v>
      </c>
      <c r="K6" s="434">
        <f>SUM('תמוז - יולי.7'!K6)</f>
        <v>0</v>
      </c>
      <c r="L6" s="24" t="str">
        <f>T('תמוז - יולי.7'!L6)</f>
        <v/>
      </c>
      <c r="M6" s="34" t="str">
        <f>T('תמוז - יולי.7'!M6)</f>
        <v/>
      </c>
      <c r="N6" s="26" t="str">
        <f>T('תמוז - יולי.7'!N6)</f>
        <v/>
      </c>
      <c r="O6" s="291">
        <f>'תמוז - יולי.7'!O6</f>
        <v>0</v>
      </c>
      <c r="P6" s="27">
        <f>IF(Q6&gt;0,'תמוז - יולי.7'!P6,0)</f>
        <v>0</v>
      </c>
      <c r="Q6" s="28">
        <f>'תמוז - יולי.7'!Q6-1</f>
        <v>-3</v>
      </c>
      <c r="R6" s="25" t="str">
        <f>T('תמוז - יולי.7'!R6)</f>
        <v/>
      </c>
      <c r="S6" s="29" t="str">
        <f>T('תמוז - יולי.7'!S6)</f>
        <v/>
      </c>
      <c r="T6" s="291">
        <f>'תמוז - יולי.7'!T6</f>
        <v>0</v>
      </c>
      <c r="U6" s="30">
        <f>IF(V6&gt;0,'תמוז - יולי.7'!U6,0)</f>
        <v>0</v>
      </c>
      <c r="V6" s="31">
        <f>'תמוז - יולי.7'!V6-1</f>
        <v>-3</v>
      </c>
      <c r="W6" s="32">
        <f>'תמוז - יולי.7'!W6</f>
        <v>0</v>
      </c>
      <c r="X6" s="163"/>
      <c r="Y6" s="713"/>
      <c r="Z6" s="714"/>
      <c r="AA6" s="714"/>
      <c r="AB6" s="714"/>
      <c r="AC6" s="714"/>
      <c r="AD6" s="714"/>
      <c r="AE6" s="714"/>
      <c r="AF6" s="714"/>
      <c r="AG6" s="715"/>
    </row>
    <row r="7" spans="1:33" ht="15.6" x14ac:dyDescent="0.3">
      <c r="A7" s="125"/>
      <c r="B7" s="17" t="str">
        <f>T('תמוז - יולי.7'!B7)</f>
        <v/>
      </c>
      <c r="C7" s="18">
        <f>'תמוז - יולי.7'!C7</f>
        <v>0</v>
      </c>
      <c r="D7" s="15"/>
      <c r="E7" s="279" t="str">
        <f>T('תמוז - יולי.7'!E7)</f>
        <v/>
      </c>
      <c r="F7" s="20">
        <f>'תמוז - יולי.7'!F7</f>
        <v>0</v>
      </c>
      <c r="G7" s="16"/>
      <c r="H7" s="433" t="str">
        <f>T('תמוז - יולי.7'!H7)</f>
        <v/>
      </c>
      <c r="I7" s="22" t="str">
        <f>T('תמוז - יולי.7'!I7)</f>
        <v/>
      </c>
      <c r="J7" s="293">
        <f>'תמוז - יולי.7'!J7</f>
        <v>0</v>
      </c>
      <c r="K7" s="434">
        <f>SUM('תמוז - יולי.7'!K7)</f>
        <v>0</v>
      </c>
      <c r="L7" s="24" t="str">
        <f>T('תמוז - יולי.7'!L7)</f>
        <v/>
      </c>
      <c r="M7" s="35" t="str">
        <f>T('תמוז - יולי.7'!M7)</f>
        <v/>
      </c>
      <c r="N7" s="26" t="str">
        <f>T('תמוז - יולי.7'!N7)</f>
        <v/>
      </c>
      <c r="O7" s="291">
        <f>'תמוז - יולי.7'!O7</f>
        <v>0</v>
      </c>
      <c r="P7" s="27">
        <f>IF(Q7&gt;0,'תמוז - יולי.7'!P7,0)</f>
        <v>0</v>
      </c>
      <c r="Q7" s="28">
        <f>'תמוז - יולי.7'!Q7-1</f>
        <v>-3</v>
      </c>
      <c r="R7" s="25" t="str">
        <f>T('תמוז - יולי.7'!R7)</f>
        <v/>
      </c>
      <c r="S7" s="29" t="str">
        <f>T('תמוז - יולי.7'!S7)</f>
        <v/>
      </c>
      <c r="T7" s="291">
        <f>'תמוז - יולי.7'!T7</f>
        <v>0</v>
      </c>
      <c r="U7" s="30">
        <f>IF(V7&gt;0,'תמוז - יולי.7'!U7,0)</f>
        <v>0</v>
      </c>
      <c r="V7" s="31">
        <f>'תמוז - יולי.7'!V7-1</f>
        <v>-3</v>
      </c>
      <c r="W7" s="32">
        <f>'תמוז - יולי.7'!W7</f>
        <v>0</v>
      </c>
      <c r="X7" s="163"/>
      <c r="Y7" s="713"/>
      <c r="Z7" s="714"/>
      <c r="AA7" s="714"/>
      <c r="AB7" s="714"/>
      <c r="AC7" s="714"/>
      <c r="AD7" s="714"/>
      <c r="AE7" s="714"/>
      <c r="AF7" s="714"/>
      <c r="AG7" s="715"/>
    </row>
    <row r="8" spans="1:33" ht="15.6" x14ac:dyDescent="0.3">
      <c r="A8" s="125"/>
      <c r="B8" s="17" t="str">
        <f>T('תמוז - יולי.7'!B8)</f>
        <v/>
      </c>
      <c r="C8" s="18">
        <f>'תמוז - יולי.7'!C8</f>
        <v>0</v>
      </c>
      <c r="D8" s="15"/>
      <c r="E8" s="19" t="str">
        <f>T('תמוז - יולי.7'!E8)</f>
        <v/>
      </c>
      <c r="F8" s="20">
        <f>'תמוז - יולי.7'!F8</f>
        <v>0</v>
      </c>
      <c r="G8" s="16"/>
      <c r="H8" s="433" t="str">
        <f>T('תמוז - יולי.7'!H8)</f>
        <v/>
      </c>
      <c r="I8" s="22" t="str">
        <f>T('תמוז - יולי.7'!I8)</f>
        <v/>
      </c>
      <c r="J8" s="293">
        <f>'תמוז - יולי.7'!J8</f>
        <v>0</v>
      </c>
      <c r="K8" s="434">
        <f>SUM('תמוז - יולי.7'!K8)</f>
        <v>0</v>
      </c>
      <c r="L8" s="24" t="str">
        <f>T('תמוז - יולי.7'!L8)</f>
        <v/>
      </c>
      <c r="M8" s="25" t="str">
        <f>T('תמוז - יולי.7'!M8)</f>
        <v/>
      </c>
      <c r="N8" s="36" t="str">
        <f>T('תמוז - יולי.7'!N8)</f>
        <v/>
      </c>
      <c r="O8" s="291">
        <f>'תמוז - יולי.7'!O8</f>
        <v>0</v>
      </c>
      <c r="P8" s="27">
        <f>IF(Q8&gt;0,'תמוז - יולי.7'!P8,0)</f>
        <v>0</v>
      </c>
      <c r="Q8" s="28">
        <f>'תמוז - יולי.7'!Q8-1</f>
        <v>-3</v>
      </c>
      <c r="R8" s="25" t="str">
        <f>T('תמוז - יולי.7'!R8)</f>
        <v/>
      </c>
      <c r="S8" s="29" t="str">
        <f>T('תמוז - יולי.7'!S8)</f>
        <v/>
      </c>
      <c r="T8" s="291">
        <f>'תמוז - יולי.7'!T8</f>
        <v>0</v>
      </c>
      <c r="U8" s="30">
        <f>IF(V8&gt;0,'תמוז - יולי.7'!U8,0)</f>
        <v>0</v>
      </c>
      <c r="V8" s="31">
        <f>'תמוז - יולי.7'!V8-1</f>
        <v>-3</v>
      </c>
      <c r="W8" s="32">
        <f>'תמוז - יולי.7'!W8</f>
        <v>0</v>
      </c>
      <c r="X8" s="163"/>
      <c r="Y8" s="713"/>
      <c r="Z8" s="714"/>
      <c r="AA8" s="714"/>
      <c r="AB8" s="714"/>
      <c r="AC8" s="714"/>
      <c r="AD8" s="714"/>
      <c r="AE8" s="714"/>
      <c r="AF8" s="714"/>
      <c r="AG8" s="715"/>
    </row>
    <row r="9" spans="1:33" ht="15.6" x14ac:dyDescent="0.3">
      <c r="A9" s="125"/>
      <c r="B9" s="17" t="str">
        <f>T('תמוז - יולי.7'!B9)</f>
        <v/>
      </c>
      <c r="C9" s="18">
        <f>'תמוז - יולי.7'!C9</f>
        <v>0</v>
      </c>
      <c r="D9" s="15"/>
      <c r="E9" s="19" t="str">
        <f>T('תמוז - יולי.7'!E9)</f>
        <v/>
      </c>
      <c r="F9" s="20">
        <f>'תמוז - יולי.7'!F9</f>
        <v>0</v>
      </c>
      <c r="G9" s="16"/>
      <c r="H9" s="433" t="str">
        <f>T('תמוז - יולי.7'!H9)</f>
        <v/>
      </c>
      <c r="I9" s="22" t="str">
        <f>T('תמוז - יולי.7'!I9)</f>
        <v/>
      </c>
      <c r="J9" s="293">
        <f>'תמוז - יולי.7'!J9</f>
        <v>0</v>
      </c>
      <c r="K9" s="434">
        <f>SUM('תמוז - יולי.7'!K9)</f>
        <v>0</v>
      </c>
      <c r="L9" s="24" t="str">
        <f>T('תמוז - יולי.7'!L9)</f>
        <v/>
      </c>
      <c r="M9" s="35" t="str">
        <f>T('תמוז - יולי.7'!M9)</f>
        <v/>
      </c>
      <c r="N9" s="36" t="str">
        <f>T('תמוז - יולי.7'!N9)</f>
        <v/>
      </c>
      <c r="O9" s="291">
        <f>'תמוז - יולי.7'!O9</f>
        <v>0</v>
      </c>
      <c r="P9" s="27">
        <f>IF(Q9&gt;0,'תמוז - יולי.7'!P9,0)</f>
        <v>0</v>
      </c>
      <c r="Q9" s="28">
        <f>'תמוז - יולי.7'!Q9-1</f>
        <v>-3</v>
      </c>
      <c r="R9" s="25" t="str">
        <f>T('תמוז - יולי.7'!R9)</f>
        <v/>
      </c>
      <c r="S9" s="29" t="str">
        <f>T('תמוז - יולי.7'!S9)</f>
        <v/>
      </c>
      <c r="T9" s="291">
        <f>'תמוז - יולי.7'!T9</f>
        <v>0</v>
      </c>
      <c r="U9" s="30">
        <f>IF(V9&gt;0,'תמוז - יולי.7'!U9,0)</f>
        <v>0</v>
      </c>
      <c r="V9" s="31">
        <f>'תמוז - יולי.7'!V9-1</f>
        <v>-3</v>
      </c>
      <c r="W9" s="32">
        <f>'תמוז - יולי.7'!W9</f>
        <v>0</v>
      </c>
      <c r="X9" s="163"/>
      <c r="Y9" s="713"/>
      <c r="Z9" s="714"/>
      <c r="AA9" s="714"/>
      <c r="AB9" s="714"/>
      <c r="AC9" s="714"/>
      <c r="AD9" s="714"/>
      <c r="AE9" s="714"/>
      <c r="AF9" s="714"/>
      <c r="AG9" s="715"/>
    </row>
    <row r="10" spans="1:33" ht="15.6" x14ac:dyDescent="0.3">
      <c r="A10" s="125"/>
      <c r="B10" s="17" t="str">
        <f>T('תמוז - יולי.7'!B10)</f>
        <v/>
      </c>
      <c r="C10" s="18">
        <f>'תמוז - יולי.7'!C10</f>
        <v>0</v>
      </c>
      <c r="D10" s="15"/>
      <c r="E10" s="19" t="str">
        <f>T('תמוז - יולי.7'!E10)</f>
        <v/>
      </c>
      <c r="F10" s="20">
        <f>'תמוז - יולי.7'!F10</f>
        <v>0</v>
      </c>
      <c r="G10" s="16"/>
      <c r="H10" s="433" t="str">
        <f>T('תמוז - יולי.7'!H10)</f>
        <v/>
      </c>
      <c r="I10" s="22" t="str">
        <f>T('תמוז - יולי.7'!I10)</f>
        <v/>
      </c>
      <c r="J10" s="293">
        <f>'תמוז - יולי.7'!J10</f>
        <v>0</v>
      </c>
      <c r="K10" s="434">
        <f>SUM('תמוז - יולי.7'!K10)</f>
        <v>0</v>
      </c>
      <c r="L10" s="24" t="str">
        <f>T('תמוז - יולי.7'!L10)</f>
        <v/>
      </c>
      <c r="M10" s="25" t="str">
        <f>T('תמוז - יולי.7'!M10)</f>
        <v/>
      </c>
      <c r="N10" s="36" t="str">
        <f>T('תמוז - יולי.7'!N10)</f>
        <v/>
      </c>
      <c r="O10" s="291">
        <f>'תמוז - יולי.7'!O10</f>
        <v>0</v>
      </c>
      <c r="P10" s="27">
        <f>IF(Q10&gt;0,'תמוז - יולי.7'!P10,0)</f>
        <v>0</v>
      </c>
      <c r="Q10" s="28">
        <f>'תמוז - יולי.7'!Q10-1</f>
        <v>-3</v>
      </c>
      <c r="R10" s="25" t="str">
        <f>T('תמוז - יולי.7'!R10)</f>
        <v/>
      </c>
      <c r="S10" s="29" t="str">
        <f>T('תמוז - יולי.7'!S10)</f>
        <v/>
      </c>
      <c r="T10" s="291">
        <f>'תמוז - יולי.7'!T10</f>
        <v>0</v>
      </c>
      <c r="U10" s="30">
        <f>IF(V10&gt;0,'תמוז - יולי.7'!U10,0)</f>
        <v>0</v>
      </c>
      <c r="V10" s="31">
        <f>'תמוז - יולי.7'!V10-1</f>
        <v>-3</v>
      </c>
      <c r="W10" s="32">
        <f>'תמוז - יולי.7'!W10</f>
        <v>0</v>
      </c>
      <c r="X10" s="163"/>
      <c r="Y10" s="713"/>
      <c r="Z10" s="714"/>
      <c r="AA10" s="714"/>
      <c r="AB10" s="714"/>
      <c r="AC10" s="714"/>
      <c r="AD10" s="714"/>
      <c r="AE10" s="714"/>
      <c r="AF10" s="714"/>
      <c r="AG10" s="715"/>
    </row>
    <row r="11" spans="1:33" ht="15.6" x14ac:dyDescent="0.3">
      <c r="A11" s="125"/>
      <c r="B11" s="17" t="str">
        <f>T('תמוז - יולי.7'!B11)</f>
        <v/>
      </c>
      <c r="C11" s="18">
        <f>'תמוז - יולי.7'!C11</f>
        <v>0</v>
      </c>
      <c r="D11" s="15"/>
      <c r="E11" s="19" t="str">
        <f>T('תמוז - יולי.7'!E11)</f>
        <v/>
      </c>
      <c r="F11" s="20">
        <f>'תמוז - יולי.7'!F11</f>
        <v>0</v>
      </c>
      <c r="G11" s="16"/>
      <c r="H11" s="433" t="str">
        <f>T('תמוז - יולי.7'!H11)</f>
        <v/>
      </c>
      <c r="I11" s="22" t="str">
        <f>T('תמוז - יולי.7'!I11)</f>
        <v/>
      </c>
      <c r="J11" s="293">
        <f>'תמוז - יולי.7'!J11</f>
        <v>0</v>
      </c>
      <c r="K11" s="434">
        <f>SUM('תמוז - יולי.7'!K11)</f>
        <v>0</v>
      </c>
      <c r="L11" s="24" t="str">
        <f>T('תמוז - יולי.7'!L11)</f>
        <v/>
      </c>
      <c r="M11" s="25" t="str">
        <f>T('תמוז - יולי.7'!M11)</f>
        <v/>
      </c>
      <c r="N11" s="36" t="str">
        <f>T('תמוז - יולי.7'!N11)</f>
        <v/>
      </c>
      <c r="O11" s="291">
        <f>'תמוז - יולי.7'!O11</f>
        <v>0</v>
      </c>
      <c r="P11" s="27">
        <f>IF(Q11&gt;0,'תמוז - יולי.7'!P11,0)</f>
        <v>0</v>
      </c>
      <c r="Q11" s="28">
        <f>'תמוז - יולי.7'!Q11-1</f>
        <v>-3</v>
      </c>
      <c r="R11" s="25" t="str">
        <f>T('תמוז - יולי.7'!R11)</f>
        <v/>
      </c>
      <c r="S11" s="29" t="str">
        <f>T('תמוז - יולי.7'!S11)</f>
        <v/>
      </c>
      <c r="T11" s="291">
        <f>'תמוז - יולי.7'!T11</f>
        <v>0</v>
      </c>
      <c r="U11" s="30">
        <f>IF(V11&gt;0,'תמוז - יולי.7'!U11,0)</f>
        <v>0</v>
      </c>
      <c r="V11" s="31">
        <f>'תמוז - יולי.7'!V11-1</f>
        <v>-3</v>
      </c>
      <c r="W11" s="32">
        <f>'תמוז - יולי.7'!W11</f>
        <v>0</v>
      </c>
      <c r="X11" s="163"/>
      <c r="Y11" s="713"/>
      <c r="Z11" s="714"/>
      <c r="AA11" s="714"/>
      <c r="AB11" s="714"/>
      <c r="AC11" s="714"/>
      <c r="AD11" s="714"/>
      <c r="AE11" s="714"/>
      <c r="AF11" s="714"/>
      <c r="AG11" s="715"/>
    </row>
    <row r="12" spans="1:33" ht="15.6" x14ac:dyDescent="0.3">
      <c r="A12" s="125"/>
      <c r="B12" s="17" t="str">
        <f>T('תמוז - יולי.7'!B12)</f>
        <v/>
      </c>
      <c r="C12" s="18">
        <f>'תמוז - יולי.7'!C12</f>
        <v>0</v>
      </c>
      <c r="D12" s="15"/>
      <c r="E12" s="19" t="str">
        <f>T('תמוז - יולי.7'!E12)</f>
        <v/>
      </c>
      <c r="F12" s="20">
        <f>'תמוז - יולי.7'!F12</f>
        <v>0</v>
      </c>
      <c r="G12" s="16"/>
      <c r="H12" s="433" t="str">
        <f>T('תמוז - יולי.7'!H12)</f>
        <v/>
      </c>
      <c r="I12" s="22" t="str">
        <f>T('תמוז - יולי.7'!I12)</f>
        <v/>
      </c>
      <c r="J12" s="293">
        <f>'תמוז - יולי.7'!J12</f>
        <v>0</v>
      </c>
      <c r="K12" s="434">
        <f>SUM('תמוז - יולי.7'!K12)</f>
        <v>0</v>
      </c>
      <c r="L12" s="24" t="str">
        <f>T('תמוז - יולי.7'!L12)</f>
        <v/>
      </c>
      <c r="M12" s="25" t="str">
        <f>T('תמוז - יולי.7'!M12)</f>
        <v/>
      </c>
      <c r="N12" s="36" t="str">
        <f>T('תמוז - יולי.7'!N12)</f>
        <v/>
      </c>
      <c r="O12" s="291">
        <f>'תמוז - יולי.7'!O12</f>
        <v>0</v>
      </c>
      <c r="P12" s="27">
        <f>IF(Q12&gt;0,'תמוז - יולי.7'!P12,0)</f>
        <v>0</v>
      </c>
      <c r="Q12" s="28">
        <f>'תמוז - יולי.7'!Q12-1</f>
        <v>-3</v>
      </c>
      <c r="R12" s="25" t="str">
        <f>T('תמוז - יולי.7'!R12)</f>
        <v/>
      </c>
      <c r="S12" s="29" t="str">
        <f>T('תמוז - יולי.7'!S12)</f>
        <v/>
      </c>
      <c r="T12" s="291">
        <f>'תמוז - יולי.7'!T12</f>
        <v>0</v>
      </c>
      <c r="U12" s="30">
        <f>IF(V12&gt;0,'תמוז - יולי.7'!U12,0)</f>
        <v>0</v>
      </c>
      <c r="V12" s="31">
        <f>'תמוז - יולי.7'!V12-1</f>
        <v>-3</v>
      </c>
      <c r="W12" s="32">
        <f>'תמוז - יולי.7'!W12</f>
        <v>0</v>
      </c>
      <c r="X12" s="163"/>
      <c r="Y12" s="713"/>
      <c r="Z12" s="714"/>
      <c r="AA12" s="714"/>
      <c r="AB12" s="714"/>
      <c r="AC12" s="714"/>
      <c r="AD12" s="714"/>
      <c r="AE12" s="714"/>
      <c r="AF12" s="714"/>
      <c r="AG12" s="715"/>
    </row>
    <row r="13" spans="1:33" ht="15.6" x14ac:dyDescent="0.3">
      <c r="A13" s="125"/>
      <c r="B13" s="17" t="str">
        <f>T('תמוז - יולי.7'!B13)</f>
        <v/>
      </c>
      <c r="C13" s="18">
        <f>'תמוז - יולי.7'!C13</f>
        <v>0</v>
      </c>
      <c r="D13" s="15"/>
      <c r="E13" s="19" t="str">
        <f>T('תמוז - יולי.7'!E13)</f>
        <v/>
      </c>
      <c r="F13" s="20">
        <f>'תמוז - יולי.7'!F13</f>
        <v>0</v>
      </c>
      <c r="G13" s="16"/>
      <c r="H13" s="433" t="str">
        <f>T('תמוז - יולי.7'!H13)</f>
        <v/>
      </c>
      <c r="I13" s="22" t="str">
        <f>T('תמוז - יולי.7'!I13)</f>
        <v/>
      </c>
      <c r="J13" s="293">
        <f>'תמוז - יולי.7'!J13</f>
        <v>0</v>
      </c>
      <c r="K13" s="434">
        <f>SUM('תמוז - יולי.7'!K13)</f>
        <v>0</v>
      </c>
      <c r="L13" s="24" t="str">
        <f>T('תמוז - יולי.7'!L13)</f>
        <v/>
      </c>
      <c r="M13" s="25" t="str">
        <f>T('תמוז - יולי.7'!M13)</f>
        <v/>
      </c>
      <c r="N13" s="36" t="str">
        <f>T('תמוז - יולי.7'!N13)</f>
        <v/>
      </c>
      <c r="O13" s="291">
        <f>'תמוז - יולי.7'!O13</f>
        <v>0</v>
      </c>
      <c r="P13" s="27">
        <f>IF(Q13&gt;0,'תמוז - יולי.7'!P13,0)</f>
        <v>0</v>
      </c>
      <c r="Q13" s="28">
        <f>'תמוז - יולי.7'!Q13-1</f>
        <v>-3</v>
      </c>
      <c r="R13" s="25" t="str">
        <f>T('תמוז - יולי.7'!R13)</f>
        <v/>
      </c>
      <c r="S13" s="29" t="str">
        <f>T('תמוז - יולי.7'!S13)</f>
        <v/>
      </c>
      <c r="T13" s="291">
        <f>'תמוז - יולי.7'!T13</f>
        <v>0</v>
      </c>
      <c r="U13" s="30">
        <f>IF(V13&gt;0,'תמוז - יולי.7'!U13,0)</f>
        <v>0</v>
      </c>
      <c r="V13" s="31">
        <f>'תמוז - יולי.7'!V13-1</f>
        <v>-3</v>
      </c>
      <c r="W13" s="32">
        <f>'תמוז - יולי.7'!W13</f>
        <v>0</v>
      </c>
      <c r="X13" s="163"/>
      <c r="Y13" s="713"/>
      <c r="Z13" s="714"/>
      <c r="AA13" s="714"/>
      <c r="AB13" s="714"/>
      <c r="AC13" s="714"/>
      <c r="AD13" s="714"/>
      <c r="AE13" s="714"/>
      <c r="AF13" s="714"/>
      <c r="AG13" s="715"/>
    </row>
    <row r="14" spans="1:33" ht="15.6" x14ac:dyDescent="0.3">
      <c r="A14" s="125"/>
      <c r="B14" s="17" t="str">
        <f>T('תמוז - יולי.7'!B14)</f>
        <v/>
      </c>
      <c r="C14" s="18">
        <f>'תמוז - יולי.7'!C14</f>
        <v>0</v>
      </c>
      <c r="D14" s="15"/>
      <c r="E14" s="19" t="str">
        <f>T('תמוז - יולי.7'!E14)</f>
        <v/>
      </c>
      <c r="F14" s="20">
        <f>'תמוז - יולי.7'!F14</f>
        <v>0</v>
      </c>
      <c r="G14" s="16"/>
      <c r="H14" s="433" t="str">
        <f>T('תמוז - יולי.7'!H14)</f>
        <v/>
      </c>
      <c r="I14" s="22" t="str">
        <f>T('תמוז - יולי.7'!I14)</f>
        <v/>
      </c>
      <c r="J14" s="293">
        <f>'תמוז - יולי.7'!J14</f>
        <v>0</v>
      </c>
      <c r="K14" s="434">
        <f>SUM('תמוז - יולי.7'!K14)</f>
        <v>0</v>
      </c>
      <c r="L14" s="24" t="str">
        <f>T('תמוז - יולי.7'!L14)</f>
        <v/>
      </c>
      <c r="M14" s="25" t="str">
        <f>T('תמוז - יולי.7'!M14)</f>
        <v/>
      </c>
      <c r="N14" s="36" t="str">
        <f>T('תמוז - יולי.7'!N14)</f>
        <v/>
      </c>
      <c r="O14" s="291">
        <f>'תמוז - יולי.7'!O14</f>
        <v>0</v>
      </c>
      <c r="P14" s="27">
        <f>IF(Q14&gt;0,'תמוז - יולי.7'!P14,0)</f>
        <v>0</v>
      </c>
      <c r="Q14" s="28">
        <f>'תמוז - יולי.7'!Q14-1</f>
        <v>-3</v>
      </c>
      <c r="R14" s="25" t="str">
        <f>T('תמוז - יולי.7'!R14)</f>
        <v/>
      </c>
      <c r="S14" s="29" t="str">
        <f>T('תמוז - יולי.7'!S14)</f>
        <v/>
      </c>
      <c r="T14" s="291">
        <f>'תמוז - יולי.7'!T14</f>
        <v>0</v>
      </c>
      <c r="U14" s="30">
        <f>IF(V14&gt;0,'תמוז - יולי.7'!U14,0)</f>
        <v>0</v>
      </c>
      <c r="V14" s="31">
        <f>'תמוז - יולי.7'!V14-1</f>
        <v>-3</v>
      </c>
      <c r="W14" s="32">
        <f>'תמוז - יולי.7'!W14</f>
        <v>0</v>
      </c>
      <c r="X14" s="163"/>
      <c r="Y14" s="713"/>
      <c r="Z14" s="714"/>
      <c r="AA14" s="714"/>
      <c r="AB14" s="714"/>
      <c r="AC14" s="714"/>
      <c r="AD14" s="714"/>
      <c r="AE14" s="714"/>
      <c r="AF14" s="714"/>
      <c r="AG14" s="715"/>
    </row>
    <row r="15" spans="1:33" ht="15.6" x14ac:dyDescent="0.3">
      <c r="A15" s="125"/>
      <c r="B15" s="17" t="str">
        <f>T('תמוז - יולי.7'!B15)</f>
        <v/>
      </c>
      <c r="C15" s="18">
        <f>'תמוז - יולי.7'!C15</f>
        <v>0</v>
      </c>
      <c r="D15" s="15"/>
      <c r="E15" s="19" t="str">
        <f>T('תמוז - יולי.7'!E15)</f>
        <v/>
      </c>
      <c r="F15" s="20">
        <f>'תמוז - יולי.7'!F15</f>
        <v>0</v>
      </c>
      <c r="G15" s="16"/>
      <c r="H15" s="433" t="str">
        <f>T('תמוז - יולי.7'!H15)</f>
        <v/>
      </c>
      <c r="I15" s="22" t="str">
        <f>T('תמוז - יולי.7'!I15)</f>
        <v/>
      </c>
      <c r="J15" s="293">
        <f>'תמוז - יולי.7'!J15</f>
        <v>0</v>
      </c>
      <c r="K15" s="434">
        <f>SUM('תמוז - יולי.7'!K15)</f>
        <v>0</v>
      </c>
      <c r="L15" s="24" t="str">
        <f>T('תמוז - יולי.7'!L15)</f>
        <v/>
      </c>
      <c r="M15" s="25" t="str">
        <f>T('תמוז - יולי.7'!M15)</f>
        <v/>
      </c>
      <c r="N15" s="36" t="str">
        <f>T('תמוז - יולי.7'!N15)</f>
        <v/>
      </c>
      <c r="O15" s="291">
        <f>'תמוז - יולי.7'!O15</f>
        <v>0</v>
      </c>
      <c r="P15" s="27">
        <f>IF(Q15&gt;0,'תמוז - יולי.7'!P15,0)</f>
        <v>0</v>
      </c>
      <c r="Q15" s="28">
        <f>'תמוז - יולי.7'!Q15-1</f>
        <v>-3</v>
      </c>
      <c r="R15" s="25" t="str">
        <f>T('תמוז - יולי.7'!R15)</f>
        <v/>
      </c>
      <c r="S15" s="29" t="str">
        <f>T('תמוז - יולי.7'!S15)</f>
        <v/>
      </c>
      <c r="T15" s="291">
        <f>'תמוז - יולי.7'!T15</f>
        <v>0</v>
      </c>
      <c r="U15" s="30">
        <f>IF(V15&gt;0,'תמוז - יולי.7'!U15,0)</f>
        <v>0</v>
      </c>
      <c r="V15" s="31">
        <f>'תמוז - יולי.7'!V15-1</f>
        <v>-3</v>
      </c>
      <c r="W15" s="32">
        <f>'תמוז - יולי.7'!W15</f>
        <v>0</v>
      </c>
      <c r="X15" s="163"/>
      <c r="Y15" s="713"/>
      <c r="Z15" s="714"/>
      <c r="AA15" s="714"/>
      <c r="AB15" s="714"/>
      <c r="AC15" s="714"/>
      <c r="AD15" s="714"/>
      <c r="AE15" s="714"/>
      <c r="AF15" s="714"/>
      <c r="AG15" s="715"/>
    </row>
    <row r="16" spans="1:33" ht="15.9" customHeight="1" x14ac:dyDescent="0.3">
      <c r="A16" s="125"/>
      <c r="B16" s="17" t="str">
        <f>T('תמוז - יולי.7'!B16)</f>
        <v/>
      </c>
      <c r="C16" s="18">
        <f>'תמוז - יולי.7'!C16</f>
        <v>0</v>
      </c>
      <c r="D16" s="15"/>
      <c r="E16" s="19" t="str">
        <f>T('תמוז - יולי.7'!E16)</f>
        <v/>
      </c>
      <c r="F16" s="20">
        <f>'תמוז - יולי.7'!F16</f>
        <v>0</v>
      </c>
      <c r="G16" s="16"/>
      <c r="H16" s="435" t="str">
        <f>T('תמוז - יולי.7'!H16)</f>
        <v/>
      </c>
      <c r="I16" s="38" t="str">
        <f>T('תמוז - יולי.7'!I16)</f>
        <v/>
      </c>
      <c r="J16" s="290">
        <f>'תמוז - יולי.7'!J16</f>
        <v>0</v>
      </c>
      <c r="K16" s="434">
        <f>SUM('תמוז - יולי.7'!K16)</f>
        <v>0</v>
      </c>
      <c r="L16" s="24" t="str">
        <f>T('תמוז - יולי.7'!L16)</f>
        <v/>
      </c>
      <c r="M16" s="25" t="str">
        <f>T('תמוז - יולי.7'!M16)</f>
        <v/>
      </c>
      <c r="N16" s="36" t="str">
        <f>T('תמוז - יולי.7'!N16)</f>
        <v/>
      </c>
      <c r="O16" s="291">
        <f>'תמוז - יולי.7'!O16</f>
        <v>0</v>
      </c>
      <c r="P16" s="27">
        <f>IF(Q16&gt;0,'תמוז - יולי.7'!P16,0)</f>
        <v>0</v>
      </c>
      <c r="Q16" s="28">
        <f>'תמוז - יולי.7'!Q16-1</f>
        <v>-3</v>
      </c>
      <c r="R16" s="25" t="str">
        <f>T('תמוז - יולי.7'!R16)</f>
        <v/>
      </c>
      <c r="S16" s="29" t="str">
        <f>T('תמוז - יולי.7'!S16)</f>
        <v/>
      </c>
      <c r="T16" s="291">
        <f>'תמוז - יולי.7'!T16</f>
        <v>0</v>
      </c>
      <c r="U16" s="30">
        <f>IF(V16&gt;0,'תמוז - יולי.7'!U16,0)</f>
        <v>0</v>
      </c>
      <c r="V16" s="31">
        <f>'תמוז - יולי.7'!V16-1</f>
        <v>-3</v>
      </c>
      <c r="W16" s="32">
        <f>'תמוז - יולי.7'!W16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80"/>
      <c r="R36" s="581"/>
      <c r="S36" s="577"/>
      <c r="T36" s="579"/>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82"/>
      <c r="R37" s="576"/>
      <c r="S37" s="577"/>
      <c r="T37" s="578"/>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SUM('תמוז - יולי.7'!W40+W39+L39)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SUM('תמוז - יולי.7'!U48)</f>
        <v>0</v>
      </c>
      <c r="N48" s="723"/>
      <c r="O48" s="724" t="s">
        <v>142</v>
      </c>
      <c r="P48" s="724"/>
      <c r="Q48" s="724"/>
      <c r="R48" s="724"/>
      <c r="S48" s="724"/>
      <c r="T48" s="724"/>
      <c r="U48" s="725">
        <f>SUM(F48-L39+M48)</f>
        <v>0</v>
      </c>
      <c r="V48" s="725"/>
      <c r="W48" s="208">
        <f>IF(U48&gt;-1,,P141)</f>
        <v>0</v>
      </c>
      <c r="X48" s="209"/>
      <c r="Y48" s="849"/>
      <c r="Z48" s="850"/>
      <c r="AA48" s="850"/>
      <c r="AB48" s="850"/>
      <c r="AC48" s="850"/>
      <c r="AD48" s="850"/>
      <c r="AE48" s="850"/>
      <c r="AF48" s="850"/>
      <c r="AG48" s="851"/>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SUM('תמוז - יולי.7'!U49)</f>
        <v>0</v>
      </c>
      <c r="N49" s="702"/>
      <c r="O49" s="198"/>
      <c r="P49" s="210"/>
      <c r="Q49" s="703" t="s">
        <v>143</v>
      </c>
      <c r="R49" s="703"/>
      <c r="S49" s="703"/>
      <c r="T49" s="703"/>
      <c r="U49" s="704">
        <f>SUM(F49-L39+M49)</f>
        <v>0</v>
      </c>
      <c r="V49" s="704"/>
      <c r="W49" s="211">
        <f>IF(U49&gt;-1,,P141)</f>
        <v>0</v>
      </c>
      <c r="X49" s="212"/>
      <c r="Y49" s="849"/>
      <c r="Z49" s="850"/>
      <c r="AA49" s="850"/>
      <c r="AB49" s="850"/>
      <c r="AC49" s="850"/>
      <c r="AD49" s="850"/>
      <c r="AE49" s="850"/>
      <c r="AF49" s="850"/>
      <c r="AG49" s="851"/>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x14ac:dyDescent="0.25">
      <c r="B152" s="96"/>
      <c r="C152" s="96"/>
      <c r="D152" s="97"/>
      <c r="E152" s="98"/>
      <c r="F152" s="99"/>
      <c r="G152" s="100"/>
      <c r="H152" s="101"/>
      <c r="I152" s="664"/>
      <c r="J152" s="664"/>
      <c r="K152" s="665"/>
      <c r="L152" s="666"/>
      <c r="M152" s="667"/>
      <c r="N152" s="667"/>
      <c r="O152" s="667"/>
      <c r="P152" s="102"/>
      <c r="Q152" s="353"/>
      <c r="R152" s="353"/>
    </row>
    <row r="153" spans="1:18" ht="13.8" x14ac:dyDescent="0.25">
      <c r="A153" s="95"/>
      <c r="B153" s="625"/>
      <c r="C153" s="626"/>
      <c r="D153" s="626"/>
      <c r="E153" s="103"/>
      <c r="F153" s="627"/>
      <c r="G153" s="628"/>
      <c r="H153" s="628"/>
      <c r="I153" s="629"/>
      <c r="J153" s="629"/>
      <c r="K153" s="630"/>
      <c r="L153" s="631"/>
      <c r="M153" s="632"/>
      <c r="N153" s="632"/>
      <c r="O153" s="632"/>
      <c r="P153" s="457"/>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'תמוז - יולי.7'!O170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50LPQll03IK72QUylgeMAh19LXyzIjYX5iZdDLa3yrRJg8APGh1OTtlGD+leFDruRM1vtm+6iUg8nFUVj65fCQ==" saltValue="VxACNWVsMPciwBrj9PbiHA==" spinCount="100000" sheet="1" objects="1" scenarios="1" insertRows="0" selectLockedCells="1"/>
  <mergeCells count="195">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50:AG51"/>
    <mergeCell ref="B51:W51"/>
    <mergeCell ref="C52:O52"/>
    <mergeCell ref="R52:W52"/>
    <mergeCell ref="Y52:AG52"/>
    <mergeCell ref="B49:E49"/>
    <mergeCell ref="F49:G49"/>
    <mergeCell ref="H49:L49"/>
    <mergeCell ref="M49:N49"/>
    <mergeCell ref="Q49:T49"/>
    <mergeCell ref="U49:V49"/>
    <mergeCell ref="Y48:AG49"/>
    <mergeCell ref="D44:E44"/>
    <mergeCell ref="Q44:R44"/>
    <mergeCell ref="S44:T44"/>
    <mergeCell ref="U44:V44"/>
    <mergeCell ref="Y44:AG44"/>
    <mergeCell ref="Y47:AG47"/>
    <mergeCell ref="B48:E48"/>
    <mergeCell ref="F48:G48"/>
    <mergeCell ref="H48:L48"/>
    <mergeCell ref="M48:N48"/>
    <mergeCell ref="O48:T48"/>
    <mergeCell ref="U48:V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210" priority="25" operator="lessThan">
      <formula>0</formula>
    </cfRule>
  </conditionalFormatting>
  <conditionalFormatting sqref="M48:N49">
    <cfRule type="cellIs" dxfId="209" priority="24" operator="lessThan">
      <formula>0</formula>
    </cfRule>
  </conditionalFormatting>
  <conditionalFormatting sqref="Q5:Q16 V5:V16">
    <cfRule type="cellIs" dxfId="208" priority="23" operator="lessThan">
      <formula>0</formula>
    </cfRule>
  </conditionalFormatting>
  <conditionalFormatting sqref="F42:F44">
    <cfRule type="cellIs" dxfId="207" priority="20" operator="lessThan">
      <formula>0</formula>
    </cfRule>
    <cfRule type="cellIs" dxfId="206" priority="21" operator="lessThan">
      <formula>0</formula>
    </cfRule>
    <cfRule type="cellIs" dxfId="205" priority="22" operator="lessThan">
      <formula>0</formula>
    </cfRule>
  </conditionalFormatting>
  <conditionalFormatting sqref="F49:G49">
    <cfRule type="cellIs" dxfId="204" priority="18" operator="lessThan">
      <formula>0</formula>
    </cfRule>
  </conditionalFormatting>
  <conditionalFormatting sqref="F48:G48">
    <cfRule type="cellIs" dxfId="203" priority="16" operator="lessThan">
      <formula>0</formula>
    </cfRule>
  </conditionalFormatting>
  <conditionalFormatting sqref="O171">
    <cfRule type="cellIs" dxfId="202" priority="15" operator="lessThan">
      <formula>0</formula>
    </cfRule>
  </conditionalFormatting>
  <conditionalFormatting sqref="O166:P167 O170:P170 J167:K167 C163:D163">
    <cfRule type="cellIs" dxfId="201" priority="14" operator="lessThan">
      <formula>0</formula>
    </cfRule>
  </conditionalFormatting>
  <conditionalFormatting sqref="F171:G171 O164:P164">
    <cfRule type="cellIs" dxfId="200" priority="13" operator="lessThan">
      <formula>0</formula>
    </cfRule>
  </conditionalFormatting>
  <conditionalFormatting sqref="W48:W49">
    <cfRule type="cellIs" dxfId="199" priority="12" operator="lessThan">
      <formula>1</formula>
    </cfRule>
  </conditionalFormatting>
  <conditionalFormatting sqref="W49">
    <cfRule type="cellIs" dxfId="198" priority="5" operator="lessThan">
      <formula>1</formula>
    </cfRule>
    <cfRule type="cellIs" dxfId="197" priority="6" operator="lessThan">
      <formula>1</formula>
    </cfRule>
    <cfRule type="cellIs" dxfId="196" priority="7" operator="lessThan">
      <formula>1</formula>
    </cfRule>
    <cfRule type="cellIs" dxfId="195" priority="8" operator="lessThan">
      <formula>1</formula>
    </cfRule>
    <cfRule type="cellIs" dxfId="194" priority="9" operator="lessThan">
      <formula>1</formula>
    </cfRule>
    <cfRule type="cellIs" dxfId="193" priority="10" operator="lessThan">
      <formula>1</formula>
    </cfRule>
    <cfRule type="cellIs" dxfId="192" priority="11" operator="lessThan">
      <formula>1</formula>
    </cfRule>
  </conditionalFormatting>
  <conditionalFormatting sqref="O166:P166 O170:P170">
    <cfRule type="cellIs" dxfId="191" priority="4" operator="lessThan">
      <formula>0</formula>
    </cfRule>
  </conditionalFormatting>
  <conditionalFormatting sqref="W48">
    <cfRule type="cellIs" dxfId="190" priority="3" operator="lessThan">
      <formula>1</formula>
    </cfRule>
  </conditionalFormatting>
  <conditionalFormatting sqref="C163:D163">
    <cfRule type="cellIs" dxfId="189" priority="2" operator="lessThan">
      <formula>0</formula>
    </cfRule>
  </conditionalFormatting>
  <conditionalFormatting sqref="F47:G47 U47:V47">
    <cfRule type="cellIs" dxfId="188"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אב  תשפ""ב, חודש  אוגוסט  [8]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28673"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71188824-B1AE-4B7C-920A-BB50F4ABBD4B}">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34998626667073579"/>
  </sheetPr>
  <dimension ref="A1:AH853"/>
  <sheetViews>
    <sheetView showGridLines="0" showRowColHeaders="0" rightToLeft="1" topLeftCell="D1" zoomScaleNormal="100" workbookViewId="0">
      <pane ySplit="2" topLeftCell="A42" activePane="bottomLeft" state="frozen"/>
      <selection activeCell="F48" sqref="F48:G48"/>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152</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T('אב - אוגוסט.8'!B5)</f>
        <v/>
      </c>
      <c r="C5" s="18">
        <f>'אב - אוגוסט.8'!C5</f>
        <v>0</v>
      </c>
      <c r="D5" s="15"/>
      <c r="E5" s="19" t="str">
        <f>T('אב - אוגוסט.8'!E5)</f>
        <v/>
      </c>
      <c r="F5" s="20">
        <f>'אב - אוגוסט.8'!F5</f>
        <v>0</v>
      </c>
      <c r="G5" s="16"/>
      <c r="H5" s="433" t="str">
        <f>T('אב - אוגוסט.8'!H5)</f>
        <v/>
      </c>
      <c r="I5" s="22" t="str">
        <f>T('אב - אוגוסט.8'!I5)</f>
        <v/>
      </c>
      <c r="J5" s="290">
        <f>'אב - אוגוסט.8'!J5</f>
        <v>0</v>
      </c>
      <c r="K5" s="434">
        <f>SUM('אב - אוגוסט.8'!K5)</f>
        <v>0</v>
      </c>
      <c r="L5" s="24" t="str">
        <f>T('אב - אוגוסט.8'!L5)</f>
        <v/>
      </c>
      <c r="M5" s="25" t="str">
        <f>T('אב - אוגוסט.8'!M5)</f>
        <v/>
      </c>
      <c r="N5" s="26" t="str">
        <f>T('אב - אוגוסט.8'!N5)</f>
        <v/>
      </c>
      <c r="O5" s="291">
        <f>'אב - אוגוסט.8'!O5</f>
        <v>0</v>
      </c>
      <c r="P5" s="27">
        <f>IF(Q5&gt;0,'אב - אוגוסט.8'!P5,0)</f>
        <v>0</v>
      </c>
      <c r="Q5" s="28">
        <f>'אב - אוגוסט.8'!Q5-1</f>
        <v>-4</v>
      </c>
      <c r="R5" s="25" t="str">
        <f>T('אב - אוגוסט.8'!R5)</f>
        <v/>
      </c>
      <c r="S5" s="29" t="str">
        <f>T('אב - אוגוסט.8'!S5)</f>
        <v/>
      </c>
      <c r="T5" s="291">
        <f>'אב - אוגוסט.8'!T5</f>
        <v>0</v>
      </c>
      <c r="U5" s="30">
        <f>IF(V5&gt;0,'אב - אוגוסט.8'!U5,0)</f>
        <v>0</v>
      </c>
      <c r="V5" s="31">
        <f>'אב - אוגוסט.8'!V5-1</f>
        <v>-4</v>
      </c>
      <c r="W5" s="32">
        <f>'אב - אוגוסט.8'!W5</f>
        <v>0</v>
      </c>
      <c r="X5" s="163"/>
      <c r="Y5" s="713"/>
      <c r="Z5" s="714"/>
      <c r="AA5" s="714"/>
      <c r="AB5" s="714"/>
      <c r="AC5" s="714"/>
      <c r="AD5" s="714"/>
      <c r="AE5" s="714"/>
      <c r="AF5" s="714"/>
      <c r="AG5" s="715"/>
    </row>
    <row r="6" spans="1:33" ht="15.6" x14ac:dyDescent="0.3">
      <c r="A6" s="125"/>
      <c r="B6" s="17" t="str">
        <f>T('אב - אוגוסט.8'!B6)</f>
        <v/>
      </c>
      <c r="C6" s="18">
        <f>'אב - אוגוסט.8'!C6</f>
        <v>0</v>
      </c>
      <c r="D6" s="15"/>
      <c r="E6" s="19" t="str">
        <f>T('אב - אוגוסט.8'!E6)</f>
        <v/>
      </c>
      <c r="F6" s="20">
        <f>'אב - אוגוסט.8'!F6</f>
        <v>0</v>
      </c>
      <c r="G6" s="16"/>
      <c r="H6" s="433" t="str">
        <f>T('אב - אוגוסט.8'!H6)</f>
        <v/>
      </c>
      <c r="I6" s="22" t="str">
        <f>T('אב - אוגוסט.8'!I6)</f>
        <v/>
      </c>
      <c r="J6" s="292">
        <f>'אב - אוגוסט.8'!J6</f>
        <v>0</v>
      </c>
      <c r="K6" s="434">
        <f>SUM('אב - אוגוסט.8'!K6)</f>
        <v>0</v>
      </c>
      <c r="L6" s="24" t="str">
        <f>T('אב - אוגוסט.8'!L6)</f>
        <v/>
      </c>
      <c r="M6" s="34" t="str">
        <f>T('אב - אוגוסט.8'!M6)</f>
        <v/>
      </c>
      <c r="N6" s="26" t="str">
        <f>T('אב - אוגוסט.8'!N6)</f>
        <v/>
      </c>
      <c r="O6" s="291">
        <f>'אב - אוגוסט.8'!O6</f>
        <v>0</v>
      </c>
      <c r="P6" s="27">
        <f>IF(Q6&gt;0,'אב - אוגוסט.8'!P6,0)</f>
        <v>0</v>
      </c>
      <c r="Q6" s="28">
        <f>'אב - אוגוסט.8'!Q6-1</f>
        <v>-4</v>
      </c>
      <c r="R6" s="25" t="str">
        <f>T('אב - אוגוסט.8'!R6)</f>
        <v/>
      </c>
      <c r="S6" s="29" t="str">
        <f>T('אב - אוגוסט.8'!S6)</f>
        <v/>
      </c>
      <c r="T6" s="291">
        <f>'אב - אוגוסט.8'!T6</f>
        <v>0</v>
      </c>
      <c r="U6" s="30">
        <f>IF(V6&gt;0,'אב - אוגוסט.8'!U6,0)</f>
        <v>0</v>
      </c>
      <c r="V6" s="31">
        <f>'אב - אוגוסט.8'!V6-1</f>
        <v>-4</v>
      </c>
      <c r="W6" s="32">
        <f>'אב - אוגוסט.8'!W6</f>
        <v>0</v>
      </c>
      <c r="X6" s="163"/>
      <c r="Y6" s="713"/>
      <c r="Z6" s="714"/>
      <c r="AA6" s="714"/>
      <c r="AB6" s="714"/>
      <c r="AC6" s="714"/>
      <c r="AD6" s="714"/>
      <c r="AE6" s="714"/>
      <c r="AF6" s="714"/>
      <c r="AG6" s="715"/>
    </row>
    <row r="7" spans="1:33" ht="15.6" x14ac:dyDescent="0.3">
      <c r="A7" s="125"/>
      <c r="B7" s="17" t="str">
        <f>T('אב - אוגוסט.8'!B7)</f>
        <v/>
      </c>
      <c r="C7" s="18">
        <f>'אב - אוגוסט.8'!C7</f>
        <v>0</v>
      </c>
      <c r="D7" s="15"/>
      <c r="E7" s="279" t="str">
        <f>T('אב - אוגוסט.8'!E7)</f>
        <v/>
      </c>
      <c r="F7" s="20">
        <f>'אב - אוגוסט.8'!F7</f>
        <v>0</v>
      </c>
      <c r="G7" s="16"/>
      <c r="H7" s="433" t="str">
        <f>T('אב - אוגוסט.8'!H7)</f>
        <v/>
      </c>
      <c r="I7" s="22" t="str">
        <f>T('אב - אוגוסט.8'!I7)</f>
        <v/>
      </c>
      <c r="J7" s="293">
        <f>'אב - אוגוסט.8'!J7</f>
        <v>0</v>
      </c>
      <c r="K7" s="434">
        <f>SUM('אב - אוגוסט.8'!K7)</f>
        <v>0</v>
      </c>
      <c r="L7" s="24" t="str">
        <f>T('אב - אוגוסט.8'!L7)</f>
        <v/>
      </c>
      <c r="M7" s="35" t="str">
        <f>T('אב - אוגוסט.8'!M7)</f>
        <v/>
      </c>
      <c r="N7" s="26" t="str">
        <f>T('אב - אוגוסט.8'!N7)</f>
        <v/>
      </c>
      <c r="O7" s="291">
        <f>'אב - אוגוסט.8'!O7</f>
        <v>0</v>
      </c>
      <c r="P7" s="27">
        <f>IF(Q7&gt;0,'אב - אוגוסט.8'!P7,0)</f>
        <v>0</v>
      </c>
      <c r="Q7" s="28">
        <f>'אב - אוגוסט.8'!Q7-1</f>
        <v>-4</v>
      </c>
      <c r="R7" s="25" t="str">
        <f>T('אב - אוגוסט.8'!R7)</f>
        <v/>
      </c>
      <c r="S7" s="29" t="str">
        <f>T('אב - אוגוסט.8'!S7)</f>
        <v/>
      </c>
      <c r="T7" s="291">
        <f>'אב - אוגוסט.8'!T7</f>
        <v>0</v>
      </c>
      <c r="U7" s="30">
        <f>IF(V7&gt;0,'אב - אוגוסט.8'!U7,0)</f>
        <v>0</v>
      </c>
      <c r="V7" s="31">
        <f>'אב - אוגוסט.8'!V7-1</f>
        <v>-4</v>
      </c>
      <c r="W7" s="32">
        <f>'אב - אוגוסט.8'!W7</f>
        <v>0</v>
      </c>
      <c r="X7" s="163"/>
      <c r="Y7" s="713"/>
      <c r="Z7" s="714"/>
      <c r="AA7" s="714"/>
      <c r="AB7" s="714"/>
      <c r="AC7" s="714"/>
      <c r="AD7" s="714"/>
      <c r="AE7" s="714"/>
      <c r="AF7" s="714"/>
      <c r="AG7" s="715"/>
    </row>
    <row r="8" spans="1:33" ht="15.6" x14ac:dyDescent="0.3">
      <c r="A8" s="125"/>
      <c r="B8" s="17" t="str">
        <f>T('אב - אוגוסט.8'!B8)</f>
        <v/>
      </c>
      <c r="C8" s="18">
        <f>'אב - אוגוסט.8'!C8</f>
        <v>0</v>
      </c>
      <c r="D8" s="15"/>
      <c r="E8" s="19" t="str">
        <f>T('אב - אוגוסט.8'!E8)</f>
        <v/>
      </c>
      <c r="F8" s="20">
        <f>'אב - אוגוסט.8'!F8</f>
        <v>0</v>
      </c>
      <c r="G8" s="16"/>
      <c r="H8" s="433" t="str">
        <f>T('אב - אוגוסט.8'!H8)</f>
        <v/>
      </c>
      <c r="I8" s="22" t="str">
        <f>T('אב - אוגוסט.8'!I8)</f>
        <v/>
      </c>
      <c r="J8" s="293">
        <f>'אב - אוגוסט.8'!J8</f>
        <v>0</v>
      </c>
      <c r="K8" s="434">
        <f>SUM('אב - אוגוסט.8'!K8)</f>
        <v>0</v>
      </c>
      <c r="L8" s="24" t="str">
        <f>T('אב - אוגוסט.8'!L8)</f>
        <v/>
      </c>
      <c r="M8" s="25" t="str">
        <f>T('אב - אוגוסט.8'!M8)</f>
        <v/>
      </c>
      <c r="N8" s="36" t="str">
        <f>T('אב - אוגוסט.8'!N8)</f>
        <v/>
      </c>
      <c r="O8" s="291">
        <f>'אב - אוגוסט.8'!O8</f>
        <v>0</v>
      </c>
      <c r="P8" s="27">
        <f>IF(Q8&gt;0,'אב - אוגוסט.8'!P8,0)</f>
        <v>0</v>
      </c>
      <c r="Q8" s="28">
        <f>'אב - אוגוסט.8'!Q8-1</f>
        <v>-4</v>
      </c>
      <c r="R8" s="25" t="str">
        <f>T('אב - אוגוסט.8'!R8)</f>
        <v/>
      </c>
      <c r="S8" s="29" t="str">
        <f>T('אב - אוגוסט.8'!S8)</f>
        <v/>
      </c>
      <c r="T8" s="291">
        <f>'אב - אוגוסט.8'!T8</f>
        <v>0</v>
      </c>
      <c r="U8" s="30">
        <f>IF(V8&gt;0,'אב - אוגוסט.8'!U8,0)</f>
        <v>0</v>
      </c>
      <c r="V8" s="31">
        <f>'אב - אוגוסט.8'!V8-1</f>
        <v>-4</v>
      </c>
      <c r="W8" s="32">
        <f>'אב - אוגוסט.8'!W8</f>
        <v>0</v>
      </c>
      <c r="X8" s="163"/>
      <c r="Y8" s="713"/>
      <c r="Z8" s="714"/>
      <c r="AA8" s="714"/>
      <c r="AB8" s="714"/>
      <c r="AC8" s="714"/>
      <c r="AD8" s="714"/>
      <c r="AE8" s="714"/>
      <c r="AF8" s="714"/>
      <c r="AG8" s="715"/>
    </row>
    <row r="9" spans="1:33" ht="15.6" x14ac:dyDescent="0.3">
      <c r="A9" s="125"/>
      <c r="B9" s="17" t="str">
        <f>T('אב - אוגוסט.8'!B9)</f>
        <v/>
      </c>
      <c r="C9" s="18">
        <f>'אב - אוגוסט.8'!C9</f>
        <v>0</v>
      </c>
      <c r="D9" s="15"/>
      <c r="E9" s="19" t="str">
        <f>T('אב - אוגוסט.8'!E9)</f>
        <v/>
      </c>
      <c r="F9" s="20">
        <f>'אב - אוגוסט.8'!F9</f>
        <v>0</v>
      </c>
      <c r="G9" s="16"/>
      <c r="H9" s="433" t="str">
        <f>T('אב - אוגוסט.8'!H9)</f>
        <v/>
      </c>
      <c r="I9" s="22" t="str">
        <f>T('אב - אוגוסט.8'!I9)</f>
        <v/>
      </c>
      <c r="J9" s="293">
        <f>'אב - אוגוסט.8'!J9</f>
        <v>0</v>
      </c>
      <c r="K9" s="434">
        <f>SUM('אב - אוגוסט.8'!K9)</f>
        <v>0</v>
      </c>
      <c r="L9" s="24" t="str">
        <f>T('אב - אוגוסט.8'!L9)</f>
        <v/>
      </c>
      <c r="M9" s="35" t="str">
        <f>T('אב - אוגוסט.8'!M9)</f>
        <v/>
      </c>
      <c r="N9" s="36" t="str">
        <f>T('אב - אוגוסט.8'!N9)</f>
        <v/>
      </c>
      <c r="O9" s="291">
        <f>'אב - אוגוסט.8'!O9</f>
        <v>0</v>
      </c>
      <c r="P9" s="27">
        <f>IF(Q9&gt;0,'אב - אוגוסט.8'!P9,0)</f>
        <v>0</v>
      </c>
      <c r="Q9" s="28">
        <f>'אב - אוגוסט.8'!Q9-1</f>
        <v>-4</v>
      </c>
      <c r="R9" s="25" t="str">
        <f>T('אב - אוגוסט.8'!R9)</f>
        <v/>
      </c>
      <c r="S9" s="29" t="str">
        <f>T('אב - אוגוסט.8'!S9)</f>
        <v/>
      </c>
      <c r="T9" s="291">
        <f>'אב - אוגוסט.8'!T9</f>
        <v>0</v>
      </c>
      <c r="U9" s="30">
        <f>IF(V9&gt;0,'אב - אוגוסט.8'!U9,0)</f>
        <v>0</v>
      </c>
      <c r="V9" s="31">
        <f>'אב - אוגוסט.8'!V9-1</f>
        <v>-4</v>
      </c>
      <c r="W9" s="32">
        <f>'אב - אוגוסט.8'!W9</f>
        <v>0</v>
      </c>
      <c r="X9" s="163"/>
      <c r="Y9" s="713"/>
      <c r="Z9" s="714"/>
      <c r="AA9" s="714"/>
      <c r="AB9" s="714"/>
      <c r="AC9" s="714"/>
      <c r="AD9" s="714"/>
      <c r="AE9" s="714"/>
      <c r="AF9" s="714"/>
      <c r="AG9" s="715"/>
    </row>
    <row r="10" spans="1:33" ht="15.6" x14ac:dyDescent="0.3">
      <c r="A10" s="125"/>
      <c r="B10" s="17" t="str">
        <f>T('אב - אוגוסט.8'!B10)</f>
        <v/>
      </c>
      <c r="C10" s="18">
        <f>'אב - אוגוסט.8'!C10</f>
        <v>0</v>
      </c>
      <c r="D10" s="15"/>
      <c r="E10" s="19" t="str">
        <f>T('אב - אוגוסט.8'!E10)</f>
        <v/>
      </c>
      <c r="F10" s="20">
        <f>'אב - אוגוסט.8'!F10</f>
        <v>0</v>
      </c>
      <c r="G10" s="16"/>
      <c r="H10" s="433" t="str">
        <f>T('אב - אוגוסט.8'!H10)</f>
        <v/>
      </c>
      <c r="I10" s="22" t="str">
        <f>T('אב - אוגוסט.8'!I10)</f>
        <v/>
      </c>
      <c r="J10" s="293">
        <f>'אב - אוגוסט.8'!J10</f>
        <v>0</v>
      </c>
      <c r="K10" s="434">
        <f>SUM('אב - אוגוסט.8'!K10)</f>
        <v>0</v>
      </c>
      <c r="L10" s="24" t="str">
        <f>T('אב - אוגוסט.8'!L10)</f>
        <v/>
      </c>
      <c r="M10" s="25" t="str">
        <f>T('אב - אוגוסט.8'!M10)</f>
        <v/>
      </c>
      <c r="N10" s="36" t="str">
        <f>T('אב - אוגוסט.8'!N10)</f>
        <v/>
      </c>
      <c r="O10" s="291">
        <f>'אב - אוגוסט.8'!O10</f>
        <v>0</v>
      </c>
      <c r="P10" s="27">
        <f>IF(Q10&gt;0,'אב - אוגוסט.8'!P10,0)</f>
        <v>0</v>
      </c>
      <c r="Q10" s="28">
        <f>'אב - אוגוסט.8'!Q10-1</f>
        <v>-4</v>
      </c>
      <c r="R10" s="25" t="str">
        <f>T('אב - אוגוסט.8'!R10)</f>
        <v/>
      </c>
      <c r="S10" s="29" t="str">
        <f>T('אב - אוגוסט.8'!S10)</f>
        <v/>
      </c>
      <c r="T10" s="291">
        <f>'אב - אוגוסט.8'!T10</f>
        <v>0</v>
      </c>
      <c r="U10" s="30">
        <f>IF(V10&gt;0,'אב - אוגוסט.8'!U10,0)</f>
        <v>0</v>
      </c>
      <c r="V10" s="31">
        <f>'אב - אוגוסט.8'!V10-1</f>
        <v>-4</v>
      </c>
      <c r="W10" s="32">
        <f>'אב - אוגוסט.8'!W10</f>
        <v>0</v>
      </c>
      <c r="X10" s="163"/>
      <c r="Y10" s="713"/>
      <c r="Z10" s="714"/>
      <c r="AA10" s="714"/>
      <c r="AB10" s="714"/>
      <c r="AC10" s="714"/>
      <c r="AD10" s="714"/>
      <c r="AE10" s="714"/>
      <c r="AF10" s="714"/>
      <c r="AG10" s="715"/>
    </row>
    <row r="11" spans="1:33" ht="15.6" x14ac:dyDescent="0.3">
      <c r="A11" s="125"/>
      <c r="B11" s="17" t="str">
        <f>T('אב - אוגוסט.8'!B11)</f>
        <v/>
      </c>
      <c r="C11" s="18">
        <f>'אב - אוגוסט.8'!C11</f>
        <v>0</v>
      </c>
      <c r="D11" s="15"/>
      <c r="E11" s="19" t="str">
        <f>T('אב - אוגוסט.8'!E11)</f>
        <v/>
      </c>
      <c r="F11" s="20">
        <f>'אב - אוגוסט.8'!F11</f>
        <v>0</v>
      </c>
      <c r="G11" s="16"/>
      <c r="H11" s="433" t="str">
        <f>T('אב - אוגוסט.8'!H11)</f>
        <v/>
      </c>
      <c r="I11" s="22" t="str">
        <f>T('אב - אוגוסט.8'!I11)</f>
        <v/>
      </c>
      <c r="J11" s="293">
        <f>'אב - אוגוסט.8'!J11</f>
        <v>0</v>
      </c>
      <c r="K11" s="434">
        <f>SUM('אב - אוגוסט.8'!K11)</f>
        <v>0</v>
      </c>
      <c r="L11" s="24" t="str">
        <f>T('אב - אוגוסט.8'!L11)</f>
        <v/>
      </c>
      <c r="M11" s="25" t="str">
        <f>T('אב - אוגוסט.8'!M11)</f>
        <v/>
      </c>
      <c r="N11" s="36" t="str">
        <f>T('אב - אוגוסט.8'!N11)</f>
        <v/>
      </c>
      <c r="O11" s="291">
        <f>'אב - אוגוסט.8'!O11</f>
        <v>0</v>
      </c>
      <c r="P11" s="27">
        <f>IF(Q11&gt;0,'אב - אוגוסט.8'!P11,0)</f>
        <v>0</v>
      </c>
      <c r="Q11" s="28">
        <f>'אב - אוגוסט.8'!Q11-1</f>
        <v>-4</v>
      </c>
      <c r="R11" s="25" t="str">
        <f>T('אב - אוגוסט.8'!R11)</f>
        <v/>
      </c>
      <c r="S11" s="29" t="str">
        <f>T('אב - אוגוסט.8'!S11)</f>
        <v/>
      </c>
      <c r="T11" s="291">
        <f>'אב - אוגוסט.8'!T11</f>
        <v>0</v>
      </c>
      <c r="U11" s="30">
        <f>IF(V11&gt;0,'אב - אוגוסט.8'!U11,0)</f>
        <v>0</v>
      </c>
      <c r="V11" s="31">
        <f>'אב - אוגוסט.8'!V11-1</f>
        <v>-4</v>
      </c>
      <c r="W11" s="32">
        <f>'אב - אוגוסט.8'!W11</f>
        <v>0</v>
      </c>
      <c r="X11" s="163"/>
      <c r="Y11" s="713"/>
      <c r="Z11" s="714"/>
      <c r="AA11" s="714"/>
      <c r="AB11" s="714"/>
      <c r="AC11" s="714"/>
      <c r="AD11" s="714"/>
      <c r="AE11" s="714"/>
      <c r="AF11" s="714"/>
      <c r="AG11" s="715"/>
    </row>
    <row r="12" spans="1:33" ht="15.6" x14ac:dyDescent="0.3">
      <c r="A12" s="125"/>
      <c r="B12" s="17" t="str">
        <f>T('אב - אוגוסט.8'!B12)</f>
        <v/>
      </c>
      <c r="C12" s="18">
        <f>'אב - אוגוסט.8'!C12</f>
        <v>0</v>
      </c>
      <c r="D12" s="15"/>
      <c r="E12" s="19" t="str">
        <f>T('אב - אוגוסט.8'!E12)</f>
        <v/>
      </c>
      <c r="F12" s="20">
        <f>'אב - אוגוסט.8'!F12</f>
        <v>0</v>
      </c>
      <c r="G12" s="16"/>
      <c r="H12" s="433" t="str">
        <f>T('אב - אוגוסט.8'!H12)</f>
        <v/>
      </c>
      <c r="I12" s="22" t="str">
        <f>T('אב - אוגוסט.8'!I12)</f>
        <v/>
      </c>
      <c r="J12" s="293">
        <f>'אב - אוגוסט.8'!J12</f>
        <v>0</v>
      </c>
      <c r="K12" s="434">
        <f>SUM('אב - אוגוסט.8'!K12)</f>
        <v>0</v>
      </c>
      <c r="L12" s="24" t="str">
        <f>T('אב - אוגוסט.8'!L12)</f>
        <v/>
      </c>
      <c r="M12" s="25" t="str">
        <f>T('אב - אוגוסט.8'!M12)</f>
        <v/>
      </c>
      <c r="N12" s="36" t="str">
        <f>T('אב - אוגוסט.8'!N12)</f>
        <v/>
      </c>
      <c r="O12" s="291">
        <f>'אב - אוגוסט.8'!O12</f>
        <v>0</v>
      </c>
      <c r="P12" s="27">
        <f>IF(Q12&gt;0,'אב - אוגוסט.8'!P12,0)</f>
        <v>0</v>
      </c>
      <c r="Q12" s="28">
        <f>'אב - אוגוסט.8'!Q12-1</f>
        <v>-4</v>
      </c>
      <c r="R12" s="25" t="str">
        <f>T('אב - אוגוסט.8'!R12)</f>
        <v/>
      </c>
      <c r="S12" s="29" t="str">
        <f>T('אב - אוגוסט.8'!S12)</f>
        <v/>
      </c>
      <c r="T12" s="291">
        <f>'אב - אוגוסט.8'!T12</f>
        <v>0</v>
      </c>
      <c r="U12" s="30">
        <f>IF(V12&gt;0,'אב - אוגוסט.8'!U12,0)</f>
        <v>0</v>
      </c>
      <c r="V12" s="31">
        <f>'אב - אוגוסט.8'!V12-1</f>
        <v>-4</v>
      </c>
      <c r="W12" s="32">
        <f>'אב - אוגוסט.8'!W12</f>
        <v>0</v>
      </c>
      <c r="X12" s="163"/>
      <c r="Y12" s="713"/>
      <c r="Z12" s="714"/>
      <c r="AA12" s="714"/>
      <c r="AB12" s="714"/>
      <c r="AC12" s="714"/>
      <c r="AD12" s="714"/>
      <c r="AE12" s="714"/>
      <c r="AF12" s="714"/>
      <c r="AG12" s="715"/>
    </row>
    <row r="13" spans="1:33" ht="15.6" x14ac:dyDescent="0.3">
      <c r="A13" s="125"/>
      <c r="B13" s="17" t="str">
        <f>T('אב - אוגוסט.8'!B13)</f>
        <v/>
      </c>
      <c r="C13" s="18">
        <f>'אב - אוגוסט.8'!C13</f>
        <v>0</v>
      </c>
      <c r="D13" s="15"/>
      <c r="E13" s="19" t="str">
        <f>T('אב - אוגוסט.8'!E13)</f>
        <v/>
      </c>
      <c r="F13" s="20">
        <f>'אב - אוגוסט.8'!F13</f>
        <v>0</v>
      </c>
      <c r="G13" s="16"/>
      <c r="H13" s="433" t="str">
        <f>T('אב - אוגוסט.8'!H13)</f>
        <v/>
      </c>
      <c r="I13" s="22" t="str">
        <f>T('אב - אוגוסט.8'!I13)</f>
        <v/>
      </c>
      <c r="J13" s="293">
        <f>'אב - אוגוסט.8'!J13</f>
        <v>0</v>
      </c>
      <c r="K13" s="434">
        <f>SUM('אב - אוגוסט.8'!K13)</f>
        <v>0</v>
      </c>
      <c r="L13" s="24" t="str">
        <f>T('אב - אוגוסט.8'!L13)</f>
        <v/>
      </c>
      <c r="M13" s="25" t="str">
        <f>T('אב - אוגוסט.8'!M13)</f>
        <v/>
      </c>
      <c r="N13" s="36" t="str">
        <f>T('אב - אוגוסט.8'!N13)</f>
        <v/>
      </c>
      <c r="O13" s="291">
        <f>'אב - אוגוסט.8'!O13</f>
        <v>0</v>
      </c>
      <c r="P13" s="27">
        <f>IF(Q13&gt;0,'אב - אוגוסט.8'!P13,0)</f>
        <v>0</v>
      </c>
      <c r="Q13" s="28">
        <f>'אב - אוגוסט.8'!Q13-1</f>
        <v>-4</v>
      </c>
      <c r="R13" s="25" t="str">
        <f>T('אב - אוגוסט.8'!R13)</f>
        <v/>
      </c>
      <c r="S13" s="29" t="str">
        <f>T('אב - אוגוסט.8'!S13)</f>
        <v/>
      </c>
      <c r="T13" s="291">
        <f>'אב - אוגוסט.8'!T13</f>
        <v>0</v>
      </c>
      <c r="U13" s="30">
        <f>IF(V13&gt;0,'אב - אוגוסט.8'!U13,0)</f>
        <v>0</v>
      </c>
      <c r="V13" s="31">
        <f>'אב - אוגוסט.8'!V13-1</f>
        <v>-4</v>
      </c>
      <c r="W13" s="32">
        <f>'אב - אוגוסט.8'!W13</f>
        <v>0</v>
      </c>
      <c r="X13" s="163"/>
      <c r="Y13" s="713"/>
      <c r="Z13" s="714"/>
      <c r="AA13" s="714"/>
      <c r="AB13" s="714"/>
      <c r="AC13" s="714"/>
      <c r="AD13" s="714"/>
      <c r="AE13" s="714"/>
      <c r="AF13" s="714"/>
      <c r="AG13" s="715"/>
    </row>
    <row r="14" spans="1:33" ht="15.6" x14ac:dyDescent="0.3">
      <c r="A14" s="125"/>
      <c r="B14" s="17" t="str">
        <f>T('אב - אוגוסט.8'!B14)</f>
        <v/>
      </c>
      <c r="C14" s="18">
        <f>'אב - אוגוסט.8'!C14</f>
        <v>0</v>
      </c>
      <c r="D14" s="15"/>
      <c r="E14" s="19" t="str">
        <f>T('אב - אוגוסט.8'!E14)</f>
        <v/>
      </c>
      <c r="F14" s="20">
        <f>'אב - אוגוסט.8'!F14</f>
        <v>0</v>
      </c>
      <c r="G14" s="16"/>
      <c r="H14" s="433" t="str">
        <f>T('אב - אוגוסט.8'!H14)</f>
        <v/>
      </c>
      <c r="I14" s="22" t="str">
        <f>T('אב - אוגוסט.8'!I14)</f>
        <v/>
      </c>
      <c r="J14" s="293">
        <f>'אב - אוגוסט.8'!J14</f>
        <v>0</v>
      </c>
      <c r="K14" s="434">
        <f>SUM('אב - אוגוסט.8'!K14)</f>
        <v>0</v>
      </c>
      <c r="L14" s="24" t="str">
        <f>T('אב - אוגוסט.8'!L14)</f>
        <v/>
      </c>
      <c r="M14" s="25" t="str">
        <f>T('אב - אוגוסט.8'!M14)</f>
        <v/>
      </c>
      <c r="N14" s="36" t="str">
        <f>T('אב - אוגוסט.8'!N14)</f>
        <v/>
      </c>
      <c r="O14" s="291">
        <f>'אב - אוגוסט.8'!O14</f>
        <v>0</v>
      </c>
      <c r="P14" s="27">
        <f>IF(Q14&gt;0,'אב - אוגוסט.8'!P14,0)</f>
        <v>0</v>
      </c>
      <c r="Q14" s="28">
        <f>'אב - אוגוסט.8'!Q14-1</f>
        <v>-4</v>
      </c>
      <c r="R14" s="25" t="str">
        <f>T('אב - אוגוסט.8'!R14)</f>
        <v/>
      </c>
      <c r="S14" s="29" t="str">
        <f>T('אב - אוגוסט.8'!S14)</f>
        <v/>
      </c>
      <c r="T14" s="291">
        <f>'אב - אוגוסט.8'!T14</f>
        <v>0</v>
      </c>
      <c r="U14" s="30">
        <f>IF(V14&gt;0,'אב - אוגוסט.8'!U14,0)</f>
        <v>0</v>
      </c>
      <c r="V14" s="31">
        <f>'אב - אוגוסט.8'!V14-1</f>
        <v>-4</v>
      </c>
      <c r="W14" s="32">
        <f>'אב - אוגוסט.8'!W14</f>
        <v>0</v>
      </c>
      <c r="X14" s="163"/>
      <c r="Y14" s="713"/>
      <c r="Z14" s="714"/>
      <c r="AA14" s="714"/>
      <c r="AB14" s="714"/>
      <c r="AC14" s="714"/>
      <c r="AD14" s="714"/>
      <c r="AE14" s="714"/>
      <c r="AF14" s="714"/>
      <c r="AG14" s="715"/>
    </row>
    <row r="15" spans="1:33" ht="15.6" x14ac:dyDescent="0.3">
      <c r="A15" s="125"/>
      <c r="B15" s="17" t="str">
        <f>T('אב - אוגוסט.8'!B15)</f>
        <v/>
      </c>
      <c r="C15" s="18">
        <f>'אב - אוגוסט.8'!C15</f>
        <v>0</v>
      </c>
      <c r="D15" s="15"/>
      <c r="E15" s="19" t="str">
        <f>T('אב - אוגוסט.8'!E15)</f>
        <v/>
      </c>
      <c r="F15" s="20">
        <f>'אב - אוגוסט.8'!F15</f>
        <v>0</v>
      </c>
      <c r="G15" s="16"/>
      <c r="H15" s="433" t="str">
        <f>T('אב - אוגוסט.8'!H15)</f>
        <v/>
      </c>
      <c r="I15" s="22" t="str">
        <f>T('אב - אוגוסט.8'!I15)</f>
        <v/>
      </c>
      <c r="J15" s="293">
        <f>'אב - אוגוסט.8'!J15</f>
        <v>0</v>
      </c>
      <c r="K15" s="434">
        <f>SUM('אב - אוגוסט.8'!K15)</f>
        <v>0</v>
      </c>
      <c r="L15" s="24" t="str">
        <f>T('אב - אוגוסט.8'!L15)</f>
        <v/>
      </c>
      <c r="M15" s="25" t="str">
        <f>T('אב - אוגוסט.8'!M15)</f>
        <v/>
      </c>
      <c r="N15" s="36" t="str">
        <f>T('אב - אוגוסט.8'!N15)</f>
        <v/>
      </c>
      <c r="O15" s="291">
        <f>'אב - אוגוסט.8'!O15</f>
        <v>0</v>
      </c>
      <c r="P15" s="27">
        <f>IF(Q15&gt;0,'אב - אוגוסט.8'!P15,0)</f>
        <v>0</v>
      </c>
      <c r="Q15" s="28">
        <f>'אב - אוגוסט.8'!Q15-1</f>
        <v>-4</v>
      </c>
      <c r="R15" s="25" t="str">
        <f>T('אב - אוגוסט.8'!R15)</f>
        <v/>
      </c>
      <c r="S15" s="29" t="str">
        <f>T('אב - אוגוסט.8'!S15)</f>
        <v/>
      </c>
      <c r="T15" s="291">
        <f>'אב - אוגוסט.8'!T15</f>
        <v>0</v>
      </c>
      <c r="U15" s="30">
        <f>IF(V15&gt;0,'אב - אוגוסט.8'!U15,0)</f>
        <v>0</v>
      </c>
      <c r="V15" s="31">
        <f>'אב - אוגוסט.8'!V15-1</f>
        <v>-4</v>
      </c>
      <c r="W15" s="32">
        <f>'אב - אוגוסט.8'!W15</f>
        <v>0</v>
      </c>
      <c r="X15" s="163"/>
      <c r="Y15" s="713"/>
      <c r="Z15" s="714"/>
      <c r="AA15" s="714"/>
      <c r="AB15" s="714"/>
      <c r="AC15" s="714"/>
      <c r="AD15" s="714"/>
      <c r="AE15" s="714"/>
      <c r="AF15" s="714"/>
      <c r="AG15" s="715"/>
    </row>
    <row r="16" spans="1:33" ht="15.9" customHeight="1" x14ac:dyDescent="0.3">
      <c r="A16" s="125"/>
      <c r="B16" s="17" t="str">
        <f>T('אב - אוגוסט.8'!B16)</f>
        <v/>
      </c>
      <c r="C16" s="18">
        <f>'אב - אוגוסט.8'!C16</f>
        <v>0</v>
      </c>
      <c r="D16" s="15"/>
      <c r="E16" s="19" t="str">
        <f>T('אב - אוגוסט.8'!E16)</f>
        <v/>
      </c>
      <c r="F16" s="20">
        <f>'אב - אוגוסט.8'!F16</f>
        <v>0</v>
      </c>
      <c r="G16" s="16"/>
      <c r="H16" s="435" t="str">
        <f>T('אב - אוגוסט.8'!H16)</f>
        <v/>
      </c>
      <c r="I16" s="38" t="str">
        <f>T('אב - אוגוסט.8'!I16)</f>
        <v/>
      </c>
      <c r="J16" s="290">
        <f>'אב - אוגוסט.8'!J16</f>
        <v>0</v>
      </c>
      <c r="K16" s="434">
        <f>SUM('אב - אוגוסט.8'!K16)</f>
        <v>0</v>
      </c>
      <c r="L16" s="24" t="str">
        <f>T('אב - אוגוסט.8'!L16)</f>
        <v/>
      </c>
      <c r="M16" s="25" t="str">
        <f>T('אב - אוגוסט.8'!M16)</f>
        <v/>
      </c>
      <c r="N16" s="36" t="str">
        <f>T('אב - אוגוסט.8'!N16)</f>
        <v/>
      </c>
      <c r="O16" s="291">
        <f>'אב - אוגוסט.8'!O16</f>
        <v>0</v>
      </c>
      <c r="P16" s="27">
        <f>IF(Q16&gt;0,'אב - אוגוסט.8'!P16,0)</f>
        <v>0</v>
      </c>
      <c r="Q16" s="28">
        <f>'אב - אוגוסט.8'!Q16-1</f>
        <v>-4</v>
      </c>
      <c r="R16" s="25" t="str">
        <f>T('אב - אוגוסט.8'!R16)</f>
        <v/>
      </c>
      <c r="S16" s="29" t="str">
        <f>T('אב - אוגוסט.8'!S16)</f>
        <v/>
      </c>
      <c r="T16" s="291">
        <f>'אב - אוגוסט.8'!T16</f>
        <v>0</v>
      </c>
      <c r="U16" s="30">
        <f>IF(V16&gt;0,'אב - אוגוסט.8'!U16,0)</f>
        <v>0</v>
      </c>
      <c r="V16" s="31">
        <f>'אב - אוגוסט.8'!V16-1</f>
        <v>-4</v>
      </c>
      <c r="W16" s="32">
        <f>'אב - אוגוסט.8'!W16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80"/>
      <c r="R36" s="581"/>
      <c r="S36" s="577"/>
      <c r="T36" s="579"/>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82"/>
      <c r="R37" s="576"/>
      <c r="S37" s="577"/>
      <c r="T37" s="578"/>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SUM('אב - אוגוסט.8'!W40+W39+L39)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SUM('אב - אוגוסט.8'!U48)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SUM('אב - אוגוסט.8'!U49)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'אב - אוגוסט.8'!O170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gT0GjUjW/6EnVRHlARpOKA+TzqFwPRPc912eADvXVRQatRy219Y0/v7c+OZ04X8dD2ohNpbMQO3IsgBeyjzM7Q==" saltValue="gPzPTm5rebUgPQ60UnWE3g=="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187" priority="25" operator="lessThan">
      <formula>0</formula>
    </cfRule>
  </conditionalFormatting>
  <conditionalFormatting sqref="M48:N49">
    <cfRule type="cellIs" dxfId="186" priority="24" operator="lessThan">
      <formula>0</formula>
    </cfRule>
  </conditionalFormatting>
  <conditionalFormatting sqref="Q5:Q16 V5:V16">
    <cfRule type="cellIs" dxfId="185" priority="23" operator="lessThan">
      <formula>0</formula>
    </cfRule>
  </conditionalFormatting>
  <conditionalFormatting sqref="F42:F44">
    <cfRule type="cellIs" dxfId="184" priority="20" operator="lessThan">
      <formula>0</formula>
    </cfRule>
    <cfRule type="cellIs" dxfId="183" priority="21" operator="lessThan">
      <formula>0</formula>
    </cfRule>
    <cfRule type="cellIs" dxfId="182" priority="22" operator="lessThan">
      <formula>0</formula>
    </cfRule>
  </conditionalFormatting>
  <conditionalFormatting sqref="F49:G49">
    <cfRule type="cellIs" dxfId="181" priority="18" operator="lessThan">
      <formula>0</formula>
    </cfRule>
  </conditionalFormatting>
  <conditionalFormatting sqref="F48:G48">
    <cfRule type="cellIs" dxfId="180" priority="16" operator="lessThan">
      <formula>0</formula>
    </cfRule>
  </conditionalFormatting>
  <conditionalFormatting sqref="O171">
    <cfRule type="cellIs" dxfId="179" priority="15" operator="lessThan">
      <formula>0</formula>
    </cfRule>
  </conditionalFormatting>
  <conditionalFormatting sqref="O166:P167 O170:P170 J167:K167 C163:D163">
    <cfRule type="cellIs" dxfId="178" priority="14" operator="lessThan">
      <formula>0</formula>
    </cfRule>
  </conditionalFormatting>
  <conditionalFormatting sqref="F171:G171 O164:P164">
    <cfRule type="cellIs" dxfId="177" priority="13" operator="lessThan">
      <formula>0</formula>
    </cfRule>
  </conditionalFormatting>
  <conditionalFormatting sqref="W48:W49">
    <cfRule type="cellIs" dxfId="176" priority="12" operator="lessThan">
      <formula>1</formula>
    </cfRule>
  </conditionalFormatting>
  <conditionalFormatting sqref="W49">
    <cfRule type="cellIs" dxfId="175" priority="5" operator="lessThan">
      <formula>1</formula>
    </cfRule>
    <cfRule type="cellIs" dxfId="174" priority="6" operator="lessThan">
      <formula>1</formula>
    </cfRule>
    <cfRule type="cellIs" dxfId="173" priority="7" operator="lessThan">
      <formula>1</formula>
    </cfRule>
    <cfRule type="cellIs" dxfId="172" priority="8" operator="lessThan">
      <formula>1</formula>
    </cfRule>
    <cfRule type="cellIs" dxfId="171" priority="9" operator="lessThan">
      <formula>1</formula>
    </cfRule>
    <cfRule type="cellIs" dxfId="170" priority="10" operator="lessThan">
      <formula>1</formula>
    </cfRule>
    <cfRule type="cellIs" dxfId="169" priority="11" operator="lessThan">
      <formula>1</formula>
    </cfRule>
  </conditionalFormatting>
  <conditionalFormatting sqref="O166:P166 O170:P170">
    <cfRule type="cellIs" dxfId="168" priority="4" operator="lessThan">
      <formula>0</formula>
    </cfRule>
  </conditionalFormatting>
  <conditionalFormatting sqref="W48">
    <cfRule type="cellIs" dxfId="167" priority="3" operator="lessThan">
      <formula>1</formula>
    </cfRule>
  </conditionalFormatting>
  <conditionalFormatting sqref="C163:D163">
    <cfRule type="cellIs" dxfId="166" priority="2" operator="lessThan">
      <formula>0</formula>
    </cfRule>
  </conditionalFormatting>
  <conditionalFormatting sqref="F47:G47 U47:V47">
    <cfRule type="cellIs" dxfId="165"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אלול  תשפ""ב, חודש  ספטמבר [9]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29697"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29697"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7E7176E9-E535-46C9-BE08-CE13837B903B}">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ECDE98"/>
  </sheetPr>
  <dimension ref="A1:AP184"/>
  <sheetViews>
    <sheetView showGridLines="0" showRowColHeaders="0" rightToLeft="1" zoomScaleNormal="100" workbookViewId="0">
      <pane xSplit="3" ySplit="6" topLeftCell="D151" activePane="bottomRight" state="frozen"/>
      <selection activeCell="A2" sqref="A2"/>
      <selection pane="topRight" activeCell="D2" sqref="D2"/>
      <selection pane="bottomLeft" activeCell="A7" sqref="A7"/>
      <selection pane="bottomRight" activeCell="P173" sqref="P173"/>
    </sheetView>
  </sheetViews>
  <sheetFormatPr defaultColWidth="0" defaultRowHeight="0" customHeight="1" zeroHeight="1" x14ac:dyDescent="0.25"/>
  <cols>
    <col min="1" max="1" width="5.5" style="13" customWidth="1"/>
    <col min="2" max="2" width="3" style="13" customWidth="1"/>
    <col min="3" max="3" width="3" style="13" hidden="1" customWidth="1"/>
    <col min="4" max="12" width="8.69921875" style="13" customWidth="1"/>
    <col min="13" max="13" width="35.59765625" style="13" customWidth="1"/>
    <col min="14" max="14" width="9" style="13" customWidth="1"/>
    <col min="15" max="16" width="9.5" style="13" customWidth="1"/>
    <col min="17" max="17" width="12.69921875" style="13" customWidth="1"/>
    <col min="18" max="18" width="9.69921875" style="13" customWidth="1"/>
    <col min="19" max="19" width="9.8984375" style="13" bestFit="1" customWidth="1"/>
    <col min="20" max="20" width="10" style="13" customWidth="1"/>
    <col min="21" max="21" width="9.5" style="13" customWidth="1"/>
    <col min="22" max="22" width="9.3984375" style="13" customWidth="1"/>
    <col min="23" max="23" width="8.69921875" style="13" customWidth="1"/>
    <col min="24" max="24" width="10.69921875" style="13" customWidth="1"/>
    <col min="25" max="25" width="10.19921875" style="13" customWidth="1"/>
    <col min="26" max="26" width="9.5" style="13" customWidth="1"/>
    <col min="27" max="27" width="9.19921875" style="13" customWidth="1"/>
    <col min="28" max="42" width="8.69921875" style="13" customWidth="1"/>
    <col min="43" max="16384" width="8.69921875" style="13" hidden="1"/>
  </cols>
  <sheetData>
    <row r="1" spans="1:42" ht="14.25" hidden="1" customHeight="1" x14ac:dyDescent="0.25">
      <c r="C1" s="563"/>
    </row>
    <row r="2" spans="1:42" ht="12.75" customHeight="1" x14ac:dyDescent="0.5">
      <c r="A2" s="854" t="s">
        <v>192</v>
      </c>
      <c r="B2" s="854"/>
      <c r="C2" s="564"/>
      <c r="O2" s="1034" t="s">
        <v>35</v>
      </c>
      <c r="P2" s="1034"/>
      <c r="Q2" s="1034"/>
      <c r="R2" s="1034"/>
      <c r="S2" s="1034"/>
      <c r="T2" s="1034"/>
      <c r="U2" s="1034"/>
      <c r="V2" s="1034"/>
      <c r="W2" s="1034"/>
      <c r="X2" s="1034"/>
      <c r="Y2" s="1034"/>
      <c r="AD2" s="1046" t="s">
        <v>34</v>
      </c>
      <c r="AE2" s="1046"/>
      <c r="AF2" s="1046"/>
      <c r="AG2" s="1046"/>
      <c r="AH2" s="1046"/>
      <c r="AI2" s="1046"/>
      <c r="AJ2" s="1046"/>
      <c r="AK2" s="1046"/>
      <c r="AL2" s="1046"/>
      <c r="AM2" s="1046"/>
      <c r="AN2" s="590"/>
      <c r="AO2" s="308"/>
      <c r="AP2" s="308"/>
    </row>
    <row r="3" spans="1:42" ht="14.25" customHeight="1" x14ac:dyDescent="0.5">
      <c r="A3" s="854" t="s">
        <v>193</v>
      </c>
      <c r="B3" s="854"/>
      <c r="C3" s="562"/>
      <c r="O3" s="1034"/>
      <c r="P3" s="1034"/>
      <c r="Q3" s="1034"/>
      <c r="R3" s="1034"/>
      <c r="S3" s="1034"/>
      <c r="T3" s="1034"/>
      <c r="U3" s="1034"/>
      <c r="V3" s="1034"/>
      <c r="W3" s="1034"/>
      <c r="X3" s="1034"/>
      <c r="Y3" s="1034"/>
      <c r="AD3" s="1046"/>
      <c r="AE3" s="1046"/>
      <c r="AF3" s="1046"/>
      <c r="AG3" s="1046"/>
      <c r="AH3" s="1046"/>
      <c r="AI3" s="1046"/>
      <c r="AJ3" s="1046"/>
      <c r="AK3" s="1046"/>
      <c r="AL3" s="1046"/>
      <c r="AM3" s="1046"/>
      <c r="AN3" s="590"/>
      <c r="AO3" s="308"/>
      <c r="AP3" s="308"/>
    </row>
    <row r="4" spans="1:42" ht="18.75" customHeight="1" thickBot="1" x14ac:dyDescent="0.55000000000000004">
      <c r="A4" s="588">
        <f ca="1">TODAY()</f>
        <v>44734</v>
      </c>
      <c r="B4" s="589">
        <f ca="1">TODAY()</f>
        <v>44734</v>
      </c>
      <c r="O4" s="1034"/>
      <c r="P4" s="1034"/>
      <c r="Q4" s="1034"/>
      <c r="R4" s="1034"/>
      <c r="S4" s="1034"/>
      <c r="T4" s="1034"/>
      <c r="U4" s="1034"/>
      <c r="V4" s="1034"/>
      <c r="W4" s="1034"/>
      <c r="X4" s="1034"/>
      <c r="Y4" s="1034"/>
      <c r="AD4" s="1046"/>
      <c r="AE4" s="1046"/>
      <c r="AF4" s="1046"/>
      <c r="AG4" s="1046"/>
      <c r="AH4" s="1046"/>
      <c r="AI4" s="1046"/>
      <c r="AJ4" s="1046"/>
      <c r="AK4" s="1046"/>
      <c r="AL4" s="1046"/>
      <c r="AM4" s="1046"/>
      <c r="AN4" s="590"/>
      <c r="AO4" s="308"/>
      <c r="AP4" s="308"/>
    </row>
    <row r="5" spans="1:42" ht="19.2" hidden="1" customHeight="1" x14ac:dyDescent="0.25"/>
    <row r="6" spans="1:42" ht="19.2" hidden="1" customHeight="1" thickBot="1" x14ac:dyDescent="0.3">
      <c r="Y6" s="80"/>
    </row>
    <row r="7" spans="1:42" ht="33" customHeight="1" thickTop="1" x14ac:dyDescent="0.4">
      <c r="O7" s="1036" t="s">
        <v>65</v>
      </c>
      <c r="P7" s="1037"/>
      <c r="Q7" s="1037"/>
      <c r="R7" s="1037"/>
      <c r="S7" s="1037"/>
      <c r="T7" s="1037"/>
      <c r="U7" s="1037"/>
      <c r="V7" s="1037"/>
      <c r="W7" s="1037"/>
      <c r="X7" s="1038"/>
      <c r="Y7" s="309"/>
      <c r="Z7" s="80"/>
      <c r="AD7" s="1043"/>
      <c r="AE7" s="1044"/>
      <c r="AF7" s="1044"/>
      <c r="AG7" s="1044"/>
      <c r="AH7" s="1044"/>
      <c r="AI7" s="1044"/>
      <c r="AJ7" s="1044"/>
      <c r="AK7" s="1044"/>
      <c r="AL7" s="1044"/>
      <c r="AM7" s="1045"/>
    </row>
    <row r="8" spans="1:42" ht="10.95" customHeight="1" x14ac:dyDescent="0.4">
      <c r="O8" s="1039"/>
      <c r="P8" s="1040"/>
      <c r="Q8" s="1040"/>
      <c r="R8" s="1040"/>
      <c r="S8" s="1040"/>
      <c r="T8" s="1040"/>
      <c r="U8" s="1040"/>
      <c r="V8" s="1040"/>
      <c r="W8" s="1040"/>
      <c r="X8" s="1041"/>
      <c r="Y8" s="309"/>
      <c r="Z8" s="80"/>
      <c r="AD8" s="1031"/>
      <c r="AE8" s="915"/>
      <c r="AF8" s="915"/>
      <c r="AG8" s="915"/>
      <c r="AH8" s="915"/>
      <c r="AI8" s="915"/>
      <c r="AJ8" s="915"/>
      <c r="AK8" s="915"/>
      <c r="AL8" s="915"/>
      <c r="AM8" s="1032"/>
    </row>
    <row r="9" spans="1:42" ht="10.95" customHeight="1" x14ac:dyDescent="0.25">
      <c r="O9" s="894" t="s">
        <v>42</v>
      </c>
      <c r="P9" s="895"/>
      <c r="Q9" s="362"/>
      <c r="R9" s="898" t="s">
        <v>82</v>
      </c>
      <c r="S9" s="898"/>
      <c r="T9" s="362"/>
      <c r="U9" s="900" t="s">
        <v>44</v>
      </c>
      <c r="V9" s="900"/>
      <c r="W9" s="900"/>
      <c r="X9" s="1035"/>
      <c r="Y9" s="81"/>
      <c r="Z9" s="80"/>
      <c r="AD9" s="1031"/>
      <c r="AE9" s="915"/>
      <c r="AF9" s="915"/>
      <c r="AG9" s="915"/>
      <c r="AH9" s="915"/>
      <c r="AI9" s="915"/>
      <c r="AJ9" s="915"/>
      <c r="AK9" s="915"/>
      <c r="AL9" s="915"/>
      <c r="AM9" s="1032"/>
    </row>
    <row r="10" spans="1:42" ht="10.95" customHeight="1" x14ac:dyDescent="0.25">
      <c r="O10" s="896"/>
      <c r="P10" s="897"/>
      <c r="Q10" s="268"/>
      <c r="R10" s="899"/>
      <c r="S10" s="899"/>
      <c r="T10" s="258"/>
      <c r="U10" s="900"/>
      <c r="V10" s="900"/>
      <c r="W10" s="900"/>
      <c r="X10" s="1035"/>
      <c r="Y10" s="81"/>
      <c r="AD10" s="1031"/>
      <c r="AE10" s="915"/>
      <c r="AF10" s="915"/>
      <c r="AG10" s="915"/>
      <c r="AH10" s="915"/>
      <c r="AI10" s="915"/>
      <c r="AJ10" s="915"/>
      <c r="AK10" s="915"/>
      <c r="AL10" s="915"/>
      <c r="AM10" s="1032"/>
    </row>
    <row r="11" spans="1:42" ht="10.95" customHeight="1" x14ac:dyDescent="0.25">
      <c r="O11" s="363" t="s">
        <v>23</v>
      </c>
      <c r="P11" s="364" t="s">
        <v>6</v>
      </c>
      <c r="Q11" s="268"/>
      <c r="R11" s="365" t="s">
        <v>24</v>
      </c>
      <c r="S11" s="366" t="s">
        <v>6</v>
      </c>
      <c r="T11" s="258"/>
      <c r="U11" s="367" t="s">
        <v>40</v>
      </c>
      <c r="V11" s="367" t="s">
        <v>4</v>
      </c>
      <c r="W11" s="368" t="s">
        <v>41</v>
      </c>
      <c r="X11" s="369" t="s">
        <v>6</v>
      </c>
      <c r="Y11" s="312"/>
      <c r="AD11" s="1031"/>
      <c r="AE11" s="915"/>
      <c r="AF11" s="915"/>
      <c r="AG11" s="915"/>
      <c r="AH11" s="915"/>
      <c r="AI11" s="915"/>
      <c r="AJ11" s="915"/>
      <c r="AK11" s="915"/>
      <c r="AL11" s="915"/>
      <c r="AM11" s="1032"/>
    </row>
    <row r="12" spans="1:42" ht="10.95" customHeight="1" x14ac:dyDescent="0.25">
      <c r="O12" s="313" t="s">
        <v>67</v>
      </c>
      <c r="P12" s="314">
        <v>6000</v>
      </c>
      <c r="Q12" s="310"/>
      <c r="R12" s="315" t="s">
        <v>70</v>
      </c>
      <c r="S12" s="316">
        <v>1000</v>
      </c>
      <c r="T12" s="311"/>
      <c r="U12" s="317" t="s">
        <v>76</v>
      </c>
      <c r="V12" s="317" t="s">
        <v>78</v>
      </c>
      <c r="W12" s="318">
        <v>10</v>
      </c>
      <c r="X12" s="319">
        <v>72</v>
      </c>
      <c r="Y12" s="320"/>
      <c r="AD12" s="1031"/>
      <c r="AE12" s="915"/>
      <c r="AF12" s="915"/>
      <c r="AG12" s="915"/>
      <c r="AH12" s="915"/>
      <c r="AI12" s="915"/>
      <c r="AJ12" s="915"/>
      <c r="AK12" s="915"/>
      <c r="AL12" s="915"/>
      <c r="AM12" s="1032"/>
    </row>
    <row r="13" spans="1:42" ht="10.95" customHeight="1" x14ac:dyDescent="0.25">
      <c r="O13" s="313" t="s">
        <v>68</v>
      </c>
      <c r="P13" s="314">
        <v>3000</v>
      </c>
      <c r="Q13" s="310"/>
      <c r="R13" s="315" t="s">
        <v>71</v>
      </c>
      <c r="S13" s="316">
        <v>500</v>
      </c>
      <c r="T13" s="311"/>
      <c r="U13" s="317" t="s">
        <v>77</v>
      </c>
      <c r="V13" s="317" t="s">
        <v>78</v>
      </c>
      <c r="W13" s="318">
        <v>25</v>
      </c>
      <c r="X13" s="319">
        <v>156</v>
      </c>
      <c r="Y13" s="320"/>
      <c r="AD13" s="1031"/>
      <c r="AE13" s="915"/>
      <c r="AF13" s="915"/>
      <c r="AG13" s="915"/>
      <c r="AH13" s="915"/>
      <c r="AI13" s="915"/>
      <c r="AJ13" s="915"/>
      <c r="AK13" s="915"/>
      <c r="AL13" s="915"/>
      <c r="AM13" s="1032"/>
    </row>
    <row r="14" spans="1:42" ht="10.95" customHeight="1" x14ac:dyDescent="0.25">
      <c r="O14" s="313" t="s">
        <v>69</v>
      </c>
      <c r="P14" s="314">
        <v>2000</v>
      </c>
      <c r="Q14" s="310"/>
      <c r="R14" s="315" t="s">
        <v>73</v>
      </c>
      <c r="S14" s="316">
        <v>700</v>
      </c>
      <c r="T14" s="311"/>
      <c r="U14" s="317" t="s">
        <v>141</v>
      </c>
      <c r="V14" s="317" t="s">
        <v>79</v>
      </c>
      <c r="W14" s="318">
        <v>25</v>
      </c>
      <c r="X14" s="319">
        <v>400</v>
      </c>
      <c r="Y14" s="320"/>
      <c r="Z14" s="321"/>
      <c r="AD14" s="1031"/>
      <c r="AE14" s="915"/>
      <c r="AF14" s="915"/>
      <c r="AG14" s="915"/>
      <c r="AH14" s="915"/>
      <c r="AI14" s="915"/>
      <c r="AJ14" s="915"/>
      <c r="AK14" s="915"/>
      <c r="AL14" s="915"/>
      <c r="AM14" s="1032"/>
    </row>
    <row r="15" spans="1:42" ht="10.95" customHeight="1" x14ac:dyDescent="0.25">
      <c r="O15" s="313" t="s">
        <v>72</v>
      </c>
      <c r="P15" s="314">
        <v>2000</v>
      </c>
      <c r="Q15" s="310"/>
      <c r="R15" s="315" t="s">
        <v>74</v>
      </c>
      <c r="S15" s="316">
        <v>1000</v>
      </c>
      <c r="T15" s="311"/>
      <c r="U15" s="317" t="s">
        <v>80</v>
      </c>
      <c r="V15" s="317" t="s">
        <v>81</v>
      </c>
      <c r="W15" s="318">
        <v>25</v>
      </c>
      <c r="X15" s="319">
        <v>100</v>
      </c>
      <c r="Y15" s="320"/>
      <c r="AD15" s="1031"/>
      <c r="AE15" s="915"/>
      <c r="AF15" s="915"/>
      <c r="AG15" s="915"/>
      <c r="AH15" s="915"/>
      <c r="AI15" s="915"/>
      <c r="AJ15" s="915"/>
      <c r="AK15" s="915"/>
      <c r="AL15" s="915"/>
      <c r="AM15" s="1032"/>
    </row>
    <row r="16" spans="1:42" ht="10.95" customHeight="1" x14ac:dyDescent="0.25">
      <c r="O16" s="313" t="s">
        <v>75</v>
      </c>
      <c r="P16" s="314">
        <v>1000</v>
      </c>
      <c r="Q16" s="310"/>
      <c r="R16" s="315" t="s">
        <v>140</v>
      </c>
      <c r="S16" s="316">
        <v>1500</v>
      </c>
      <c r="T16" s="311"/>
      <c r="U16" s="317" t="s">
        <v>166</v>
      </c>
      <c r="V16" s="317"/>
      <c r="W16" s="318"/>
      <c r="X16" s="319">
        <v>72</v>
      </c>
      <c r="Y16" s="320"/>
      <c r="AD16" s="1031"/>
      <c r="AE16" s="915"/>
      <c r="AF16" s="915"/>
      <c r="AG16" s="915"/>
      <c r="AH16" s="915"/>
      <c r="AI16" s="915"/>
      <c r="AJ16" s="915"/>
      <c r="AK16" s="915"/>
      <c r="AL16" s="915"/>
      <c r="AM16" s="1032"/>
    </row>
    <row r="17" spans="1:39" ht="10.95" customHeight="1" x14ac:dyDescent="0.25">
      <c r="O17" s="313" t="s">
        <v>164</v>
      </c>
      <c r="P17" s="314">
        <v>1000</v>
      </c>
      <c r="Q17" s="310"/>
      <c r="R17" s="315" t="s">
        <v>165</v>
      </c>
      <c r="S17" s="316">
        <v>300</v>
      </c>
      <c r="T17" s="311"/>
      <c r="U17" s="317"/>
      <c r="V17" s="317"/>
      <c r="W17" s="318"/>
      <c r="X17" s="319"/>
      <c r="Y17" s="320"/>
      <c r="AD17" s="1031"/>
      <c r="AE17" s="915"/>
      <c r="AF17" s="915"/>
      <c r="AG17" s="915"/>
      <c r="AH17" s="915"/>
      <c r="AI17" s="915"/>
      <c r="AJ17" s="915"/>
      <c r="AK17" s="915"/>
      <c r="AL17" s="915"/>
      <c r="AM17" s="1032"/>
    </row>
    <row r="18" spans="1:39" ht="10.95" customHeight="1" thickBot="1" x14ac:dyDescent="0.3">
      <c r="O18" s="322"/>
      <c r="P18" s="323"/>
      <c r="Q18" s="310"/>
      <c r="R18" s="324"/>
      <c r="S18" s="325"/>
      <c r="T18" s="311"/>
      <c r="U18" s="326"/>
      <c r="V18" s="326"/>
      <c r="W18" s="327"/>
      <c r="X18" s="328"/>
      <c r="Y18" s="320"/>
      <c r="AD18" s="1031"/>
      <c r="AE18" s="915"/>
      <c r="AF18" s="915"/>
      <c r="AG18" s="915"/>
      <c r="AH18" s="915"/>
      <c r="AI18" s="915"/>
      <c r="AJ18" s="915"/>
      <c r="AK18" s="915"/>
      <c r="AL18" s="915"/>
      <c r="AM18" s="1032"/>
    </row>
    <row r="19" spans="1:39" ht="16.2" customHeight="1" thickTop="1" thickBot="1" x14ac:dyDescent="0.3">
      <c r="O19" s="370" t="s">
        <v>43</v>
      </c>
      <c r="P19" s="371">
        <f>SUM(P12:P18)</f>
        <v>15000</v>
      </c>
      <c r="Q19" s="429"/>
      <c r="R19" s="372" t="s">
        <v>43</v>
      </c>
      <c r="S19" s="373">
        <f>SUM(S12:S18)</f>
        <v>5000</v>
      </c>
      <c r="T19" s="430"/>
      <c r="U19" s="959" t="s">
        <v>43</v>
      </c>
      <c r="V19" s="960"/>
      <c r="W19" s="961"/>
      <c r="X19" s="374">
        <f>SUM(X12:X18)</f>
        <v>800</v>
      </c>
      <c r="Y19" s="329"/>
      <c r="AD19" s="1031"/>
      <c r="AE19" s="915"/>
      <c r="AF19" s="915"/>
      <c r="AG19" s="915"/>
      <c r="AH19" s="915"/>
      <c r="AI19" s="915"/>
      <c r="AJ19" s="915"/>
      <c r="AK19" s="915"/>
      <c r="AL19" s="915"/>
      <c r="AM19" s="1032"/>
    </row>
    <row r="20" spans="1:39" ht="10.95" customHeight="1" thickTop="1" x14ac:dyDescent="0.25">
      <c r="O20" s="375"/>
      <c r="P20" s="376"/>
      <c r="Q20" s="376"/>
      <c r="R20" s="376"/>
      <c r="S20" s="376"/>
      <c r="T20" s="376"/>
      <c r="U20" s="376"/>
      <c r="V20" s="376"/>
      <c r="W20" s="376"/>
      <c r="X20" s="377"/>
      <c r="Y20" s="80"/>
      <c r="AD20" s="1031"/>
      <c r="AE20" s="915"/>
      <c r="AF20" s="915"/>
      <c r="AG20" s="915"/>
      <c r="AH20" s="915"/>
      <c r="AI20" s="915"/>
      <c r="AJ20" s="915"/>
      <c r="AK20" s="915"/>
      <c r="AL20" s="915"/>
      <c r="AM20" s="1032"/>
    </row>
    <row r="21" spans="1:39" ht="15" customHeight="1" thickBot="1" x14ac:dyDescent="0.3">
      <c r="O21" s="1042" t="s">
        <v>45</v>
      </c>
      <c r="P21" s="963"/>
      <c r="Q21" s="378">
        <f>SUM(P19-S19)</f>
        <v>10000</v>
      </c>
      <c r="R21" s="963" t="s">
        <v>9</v>
      </c>
      <c r="S21" s="963"/>
      <c r="T21" s="379">
        <f>SUM(Q21/10)</f>
        <v>1000</v>
      </c>
      <c r="U21" s="963" t="s">
        <v>46</v>
      </c>
      <c r="V21" s="963"/>
      <c r="W21" s="963"/>
      <c r="X21" s="380">
        <f>SUM(T21-X19)</f>
        <v>200</v>
      </c>
      <c r="Y21" s="330"/>
      <c r="AD21" s="1031"/>
      <c r="AE21" s="915"/>
      <c r="AF21" s="915"/>
      <c r="AG21" s="915"/>
      <c r="AH21" s="915"/>
      <c r="AI21" s="915"/>
      <c r="AJ21" s="915"/>
      <c r="AK21" s="915"/>
      <c r="AL21" s="915"/>
      <c r="AM21" s="1032"/>
    </row>
    <row r="22" spans="1:39" ht="10.95" customHeight="1" thickTop="1" x14ac:dyDescent="0.25">
      <c r="Y22" s="80"/>
      <c r="AD22" s="1031"/>
      <c r="AE22" s="915"/>
      <c r="AF22" s="915"/>
      <c r="AG22" s="915"/>
      <c r="AH22" s="915"/>
      <c r="AI22" s="915"/>
      <c r="AJ22" s="915"/>
      <c r="AK22" s="915"/>
      <c r="AL22" s="915"/>
      <c r="AM22" s="1032"/>
    </row>
    <row r="23" spans="1:39" ht="10.95" customHeight="1" x14ac:dyDescent="0.25">
      <c r="A23" s="853" t="s">
        <v>194</v>
      </c>
      <c r="B23" s="853"/>
      <c r="AD23" s="1031"/>
      <c r="AE23" s="915"/>
      <c r="AF23" s="915"/>
      <c r="AG23" s="915"/>
      <c r="AH23" s="915"/>
      <c r="AI23" s="915"/>
      <c r="AJ23" s="915"/>
      <c r="AK23" s="915"/>
      <c r="AL23" s="915"/>
      <c r="AM23" s="1032"/>
    </row>
    <row r="24" spans="1:39" ht="15.75" customHeight="1" x14ac:dyDescent="0.25">
      <c r="A24" s="853" t="s">
        <v>195</v>
      </c>
      <c r="B24" s="853"/>
      <c r="W24" s="80"/>
      <c r="AD24" s="1031"/>
      <c r="AE24" s="915"/>
      <c r="AF24" s="915"/>
      <c r="AG24" s="915"/>
      <c r="AH24" s="915"/>
      <c r="AI24" s="915"/>
      <c r="AJ24" s="915"/>
      <c r="AK24" s="915"/>
      <c r="AL24" s="915"/>
      <c r="AM24" s="1032"/>
    </row>
    <row r="25" spans="1:39" ht="10.95" customHeight="1" x14ac:dyDescent="0.25">
      <c r="N25" s="80"/>
      <c r="O25" s="80"/>
      <c r="P25" s="80"/>
      <c r="W25" s="80"/>
      <c r="X25" s="80"/>
      <c r="AD25" s="1031"/>
      <c r="AE25" s="915"/>
      <c r="AF25" s="915"/>
      <c r="AG25" s="915"/>
      <c r="AH25" s="915"/>
      <c r="AI25" s="915"/>
      <c r="AJ25" s="915"/>
      <c r="AK25" s="915"/>
      <c r="AL25" s="915"/>
      <c r="AM25" s="1032"/>
    </row>
    <row r="26" spans="1:39" ht="10.95" customHeight="1" x14ac:dyDescent="0.25">
      <c r="N26" s="80"/>
      <c r="O26" s="80"/>
      <c r="P26" s="80"/>
      <c r="W26" s="80"/>
      <c r="X26" s="80"/>
      <c r="AD26" s="1031"/>
      <c r="AE26" s="915"/>
      <c r="AF26" s="915"/>
      <c r="AG26" s="915"/>
      <c r="AH26" s="915"/>
      <c r="AI26" s="915"/>
      <c r="AJ26" s="915"/>
      <c r="AK26" s="915"/>
      <c r="AL26" s="915"/>
      <c r="AM26" s="1032"/>
    </row>
    <row r="27" spans="1:39" ht="10.95" customHeight="1" x14ac:dyDescent="0.25">
      <c r="N27" s="80"/>
      <c r="O27" s="80"/>
      <c r="P27" s="80"/>
      <c r="W27" s="80"/>
      <c r="X27" s="80"/>
      <c r="AA27" s="80"/>
      <c r="AB27" s="80"/>
      <c r="AD27" s="1031"/>
      <c r="AE27" s="915"/>
      <c r="AF27" s="915"/>
      <c r="AG27" s="915"/>
      <c r="AH27" s="915"/>
      <c r="AI27" s="915"/>
      <c r="AJ27" s="915"/>
      <c r="AK27" s="915"/>
      <c r="AL27" s="915"/>
      <c r="AM27" s="1032"/>
    </row>
    <row r="28" spans="1:39" ht="10.95" customHeight="1" x14ac:dyDescent="0.25">
      <c r="N28" s="80"/>
      <c r="O28" s="80"/>
      <c r="P28" s="80"/>
      <c r="X28" s="80"/>
      <c r="AD28" s="1031"/>
      <c r="AE28" s="915"/>
      <c r="AF28" s="915"/>
      <c r="AG28" s="915"/>
      <c r="AH28" s="915"/>
      <c r="AI28" s="915"/>
      <c r="AJ28" s="915"/>
      <c r="AK28" s="915"/>
      <c r="AL28" s="915"/>
      <c r="AM28" s="1032"/>
    </row>
    <row r="29" spans="1:39" ht="10.95" customHeight="1" thickBot="1" x14ac:dyDescent="0.3">
      <c r="N29" s="80"/>
      <c r="O29" s="331"/>
      <c r="P29" s="331"/>
      <c r="Q29" s="331"/>
      <c r="R29" s="331"/>
      <c r="S29" s="331"/>
      <c r="T29" s="331"/>
      <c r="U29" s="331"/>
      <c r="V29" s="331"/>
      <c r="W29" s="331"/>
      <c r="X29" s="331"/>
      <c r="AD29" s="1031"/>
      <c r="AE29" s="915"/>
      <c r="AF29" s="915"/>
      <c r="AG29" s="915"/>
      <c r="AH29" s="915"/>
      <c r="AI29" s="915"/>
      <c r="AJ29" s="915"/>
      <c r="AK29" s="915"/>
      <c r="AL29" s="915"/>
      <c r="AM29" s="1032"/>
    </row>
    <row r="30" spans="1:39" ht="10.95" customHeight="1" thickTop="1" x14ac:dyDescent="0.25">
      <c r="N30" s="80"/>
      <c r="O30" s="332"/>
      <c r="P30" s="80"/>
      <c r="X30" s="333"/>
      <c r="AD30" s="1033"/>
      <c r="AE30" s="1033"/>
      <c r="AF30" s="1033"/>
      <c r="AG30" s="1033"/>
      <c r="AH30" s="1033"/>
      <c r="AI30" s="1033"/>
      <c r="AJ30" s="1033"/>
      <c r="AK30" s="1033"/>
      <c r="AL30" s="1033"/>
      <c r="AM30" s="1033"/>
    </row>
    <row r="31" spans="1:39" ht="10.95" customHeight="1" x14ac:dyDescent="0.25">
      <c r="N31" s="333"/>
      <c r="O31" s="332"/>
      <c r="Q31" s="962" t="s">
        <v>66</v>
      </c>
      <c r="R31" s="962"/>
      <c r="S31" s="962"/>
      <c r="T31" s="962"/>
      <c r="U31" s="962"/>
      <c r="V31" s="962"/>
      <c r="X31" s="333"/>
      <c r="AD31" s="1033"/>
      <c r="AE31" s="1033"/>
      <c r="AF31" s="1033"/>
      <c r="AG31" s="1033"/>
      <c r="AH31" s="1033"/>
      <c r="AI31" s="1033"/>
      <c r="AJ31" s="1033"/>
      <c r="AK31" s="1033"/>
      <c r="AL31" s="1033"/>
      <c r="AM31" s="1033"/>
    </row>
    <row r="32" spans="1:39" ht="10.95" customHeight="1" x14ac:dyDescent="0.25">
      <c r="N32" s="333"/>
      <c r="Q32" s="962"/>
      <c r="R32" s="962"/>
      <c r="S32" s="962"/>
      <c r="T32" s="962"/>
      <c r="U32" s="962"/>
      <c r="V32" s="962"/>
      <c r="X32" s="333"/>
      <c r="AD32" s="1031"/>
      <c r="AE32" s="915"/>
      <c r="AF32" s="915"/>
      <c r="AG32" s="915"/>
      <c r="AH32" s="915"/>
      <c r="AI32" s="915"/>
      <c r="AJ32" s="915"/>
      <c r="AK32" s="915"/>
      <c r="AL32" s="915"/>
      <c r="AM32" s="1032"/>
    </row>
    <row r="33" spans="1:39" ht="10.95" customHeight="1" x14ac:dyDescent="0.25">
      <c r="N33" s="333"/>
      <c r="Q33" s="962"/>
      <c r="R33" s="962"/>
      <c r="S33" s="962"/>
      <c r="T33" s="962"/>
      <c r="U33" s="962"/>
      <c r="V33" s="962"/>
      <c r="X33" s="333"/>
      <c r="AD33" s="1031"/>
      <c r="AE33" s="915"/>
      <c r="AF33" s="915"/>
      <c r="AG33" s="915"/>
      <c r="AH33" s="915"/>
      <c r="AI33" s="915"/>
      <c r="AJ33" s="915"/>
      <c r="AK33" s="915"/>
      <c r="AL33" s="915"/>
      <c r="AM33" s="1032"/>
    </row>
    <row r="34" spans="1:39" ht="10.95" customHeight="1" x14ac:dyDescent="0.25">
      <c r="N34" s="333"/>
      <c r="X34" s="333"/>
      <c r="AD34" s="1031"/>
      <c r="AE34" s="915"/>
      <c r="AF34" s="915"/>
      <c r="AG34" s="915"/>
      <c r="AH34" s="915"/>
      <c r="AI34" s="915"/>
      <c r="AJ34" s="915"/>
      <c r="AK34" s="915"/>
      <c r="AL34" s="915"/>
      <c r="AM34" s="1032"/>
    </row>
    <row r="35" spans="1:39" ht="10.95" customHeight="1" x14ac:dyDescent="0.25">
      <c r="N35" s="333"/>
      <c r="X35" s="333"/>
      <c r="AD35" s="1031"/>
      <c r="AE35" s="915"/>
      <c r="AF35" s="915"/>
      <c r="AG35" s="915"/>
      <c r="AH35" s="915"/>
      <c r="AI35" s="915"/>
      <c r="AJ35" s="915"/>
      <c r="AK35" s="915"/>
      <c r="AL35" s="915"/>
      <c r="AM35" s="1032"/>
    </row>
    <row r="36" spans="1:39" ht="10.95" customHeight="1" x14ac:dyDescent="0.25">
      <c r="N36" s="333"/>
      <c r="X36" s="333"/>
      <c r="AD36" s="1031"/>
      <c r="AE36" s="915"/>
      <c r="AF36" s="915"/>
      <c r="AG36" s="915"/>
      <c r="AH36" s="915"/>
      <c r="AI36" s="915"/>
      <c r="AJ36" s="915"/>
      <c r="AK36" s="915"/>
      <c r="AL36" s="915"/>
      <c r="AM36" s="1032"/>
    </row>
    <row r="37" spans="1:39" ht="10.95" customHeight="1" x14ac:dyDescent="0.25">
      <c r="N37" s="333"/>
      <c r="X37" s="333"/>
      <c r="AD37" s="1031"/>
      <c r="AE37" s="915"/>
      <c r="AF37" s="915"/>
      <c r="AG37" s="915"/>
      <c r="AH37" s="915"/>
      <c r="AI37" s="915"/>
      <c r="AJ37" s="915"/>
      <c r="AK37" s="915"/>
      <c r="AL37" s="915"/>
      <c r="AM37" s="1032"/>
    </row>
    <row r="38" spans="1:39" ht="10.95" customHeight="1" x14ac:dyDescent="0.25">
      <c r="N38" s="333"/>
      <c r="X38" s="333"/>
      <c r="AD38" s="1031"/>
      <c r="AE38" s="915"/>
      <c r="AF38" s="915"/>
      <c r="AG38" s="915"/>
      <c r="AH38" s="915"/>
      <c r="AI38" s="915"/>
      <c r="AJ38" s="915"/>
      <c r="AK38" s="915"/>
      <c r="AL38" s="915"/>
      <c r="AM38" s="1032"/>
    </row>
    <row r="39" spans="1:39" ht="10.95" customHeight="1" x14ac:dyDescent="0.25">
      <c r="N39" s="333"/>
      <c r="X39" s="333"/>
      <c r="AD39" s="1031"/>
      <c r="AE39" s="915"/>
      <c r="AF39" s="915"/>
      <c r="AG39" s="915"/>
      <c r="AH39" s="915"/>
      <c r="AI39" s="915"/>
      <c r="AJ39" s="915"/>
      <c r="AK39" s="915"/>
      <c r="AL39" s="915"/>
      <c r="AM39" s="1032"/>
    </row>
    <row r="40" spans="1:39" ht="10.95" customHeight="1" x14ac:dyDescent="0.25">
      <c r="N40" s="333"/>
      <c r="X40" s="333"/>
      <c r="AD40" s="1031"/>
      <c r="AE40" s="915"/>
      <c r="AF40" s="915"/>
      <c r="AG40" s="915"/>
      <c r="AH40" s="915"/>
      <c r="AI40" s="915"/>
      <c r="AJ40" s="915"/>
      <c r="AK40" s="915"/>
      <c r="AL40" s="915"/>
      <c r="AM40" s="1032"/>
    </row>
    <row r="41" spans="1:39" ht="10.95" customHeight="1" x14ac:dyDescent="0.25">
      <c r="M41" s="80"/>
      <c r="N41" s="334"/>
      <c r="X41" s="333"/>
      <c r="AD41" s="1031"/>
      <c r="AE41" s="915"/>
      <c r="AF41" s="915"/>
      <c r="AG41" s="915"/>
      <c r="AH41" s="915"/>
      <c r="AI41" s="915"/>
      <c r="AJ41" s="915"/>
      <c r="AK41" s="915"/>
      <c r="AL41" s="915"/>
      <c r="AM41" s="1032"/>
    </row>
    <row r="42" spans="1:39" ht="10.95" customHeight="1" x14ac:dyDescent="0.25">
      <c r="N42" s="333"/>
      <c r="X42" s="333"/>
      <c r="AD42" s="1031"/>
      <c r="AE42" s="915"/>
      <c r="AF42" s="915"/>
      <c r="AG42" s="915"/>
      <c r="AH42" s="915"/>
      <c r="AI42" s="915"/>
      <c r="AJ42" s="915"/>
      <c r="AK42" s="915"/>
      <c r="AL42" s="915"/>
      <c r="AM42" s="1032"/>
    </row>
    <row r="43" spans="1:39" ht="10.95" customHeight="1" x14ac:dyDescent="0.25">
      <c r="N43" s="333"/>
      <c r="X43" s="333"/>
      <c r="AD43" s="1031"/>
      <c r="AE43" s="915"/>
      <c r="AF43" s="915"/>
      <c r="AG43" s="915"/>
      <c r="AH43" s="915"/>
      <c r="AI43" s="915"/>
      <c r="AJ43" s="915"/>
      <c r="AK43" s="915"/>
      <c r="AL43" s="915"/>
      <c r="AM43" s="1032"/>
    </row>
    <row r="44" spans="1:39" ht="10.95" customHeight="1" x14ac:dyDescent="0.25">
      <c r="M44" s="80"/>
      <c r="N44" s="333"/>
      <c r="X44" s="333"/>
      <c r="AD44" s="1031"/>
      <c r="AE44" s="915"/>
      <c r="AF44" s="915"/>
      <c r="AG44" s="915"/>
      <c r="AH44" s="915"/>
      <c r="AI44" s="915"/>
      <c r="AJ44" s="915"/>
      <c r="AK44" s="915"/>
      <c r="AL44" s="915"/>
      <c r="AM44" s="1032"/>
    </row>
    <row r="45" spans="1:39" ht="10.95" customHeight="1" thickBot="1" x14ac:dyDescent="0.3">
      <c r="M45" s="80"/>
      <c r="N45" s="333"/>
      <c r="X45" s="333"/>
      <c r="AD45" s="1031"/>
      <c r="AE45" s="915"/>
      <c r="AF45" s="915"/>
      <c r="AG45" s="915"/>
      <c r="AH45" s="915"/>
      <c r="AI45" s="915"/>
      <c r="AJ45" s="915"/>
      <c r="AK45" s="915"/>
      <c r="AL45" s="915"/>
      <c r="AM45" s="1032"/>
    </row>
    <row r="46" spans="1:39" ht="10.95" customHeight="1" thickTop="1" x14ac:dyDescent="0.25">
      <c r="N46" s="333"/>
      <c r="O46" s="335"/>
      <c r="P46" s="335"/>
      <c r="Q46" s="335"/>
      <c r="R46" s="335"/>
      <c r="S46" s="335"/>
      <c r="T46" s="335"/>
      <c r="U46" s="335"/>
      <c r="V46" s="335"/>
      <c r="W46" s="335"/>
      <c r="X46" s="336"/>
      <c r="AD46" s="1031"/>
      <c r="AE46" s="915"/>
      <c r="AF46" s="915"/>
      <c r="AG46" s="915"/>
      <c r="AH46" s="915"/>
      <c r="AI46" s="915"/>
      <c r="AJ46" s="915"/>
      <c r="AK46" s="915"/>
      <c r="AL46" s="915"/>
      <c r="AM46" s="1032"/>
    </row>
    <row r="47" spans="1:39" ht="10.95" customHeight="1" x14ac:dyDescent="0.25">
      <c r="N47" s="333"/>
      <c r="O47" s="80"/>
      <c r="P47" s="80"/>
      <c r="Q47" s="80"/>
      <c r="R47" s="80"/>
      <c r="S47" s="80"/>
      <c r="T47" s="80"/>
      <c r="U47" s="80"/>
      <c r="V47" s="80"/>
      <c r="W47" s="80"/>
      <c r="X47" s="333"/>
      <c r="AC47"/>
      <c r="AD47" s="591"/>
      <c r="AE47" s="592"/>
      <c r="AF47" s="592"/>
      <c r="AG47" s="592"/>
      <c r="AH47" s="592"/>
      <c r="AI47" s="592"/>
      <c r="AJ47" s="592"/>
      <c r="AK47" s="592"/>
      <c r="AL47" s="592"/>
      <c r="AM47" s="593"/>
    </row>
    <row r="48" spans="1:39" ht="10.95" customHeight="1" thickBot="1" x14ac:dyDescent="0.3">
      <c r="A48" s="853" t="s">
        <v>194</v>
      </c>
      <c r="B48" s="853"/>
      <c r="O48" s="332"/>
      <c r="P48" s="80"/>
      <c r="Q48" s="80"/>
      <c r="R48" s="80"/>
      <c r="S48" s="80"/>
      <c r="T48" s="80"/>
      <c r="U48" s="80"/>
      <c r="V48" s="80"/>
      <c r="W48" s="80"/>
      <c r="X48" s="333"/>
      <c r="AC48"/>
      <c r="AD48" s="591"/>
      <c r="AE48" s="592"/>
      <c r="AF48" s="592"/>
      <c r="AG48" s="592"/>
      <c r="AH48" s="592"/>
      <c r="AI48" s="592"/>
      <c r="AJ48" s="592"/>
      <c r="AK48" s="592"/>
      <c r="AL48" s="592"/>
      <c r="AM48" s="593"/>
    </row>
    <row r="49" spans="1:39" ht="12.75" customHeight="1" thickTop="1" thickBot="1" x14ac:dyDescent="0.3">
      <c r="A49" s="853" t="s">
        <v>195</v>
      </c>
      <c r="B49" s="853"/>
      <c r="O49" s="381" t="s">
        <v>136</v>
      </c>
      <c r="P49" s="382" t="s">
        <v>135</v>
      </c>
      <c r="Q49" s="383" t="s">
        <v>27</v>
      </c>
      <c r="R49" s="80"/>
      <c r="S49" s="964" t="s">
        <v>28</v>
      </c>
      <c r="T49" s="965"/>
      <c r="U49" s="80"/>
      <c r="V49" s="80"/>
      <c r="W49" s="80"/>
      <c r="X49" s="333"/>
      <c r="AC49"/>
      <c r="AD49" s="591"/>
      <c r="AE49" s="592"/>
      <c r="AF49" s="592"/>
      <c r="AG49" s="592"/>
      <c r="AH49" s="592"/>
      <c r="AI49" s="592"/>
      <c r="AJ49" s="592"/>
      <c r="AK49" s="592"/>
      <c r="AL49" s="592"/>
      <c r="AM49" s="593"/>
    </row>
    <row r="50" spans="1:39" ht="10.95" customHeight="1" thickTop="1" x14ac:dyDescent="0.25">
      <c r="O50" s="1020">
        <f>SUM(S50-Q50)/10</f>
        <v>5</v>
      </c>
      <c r="P50" s="968">
        <f>S50-Q50</f>
        <v>50</v>
      </c>
      <c r="Q50" s="994">
        <v>150</v>
      </c>
      <c r="R50" s="80"/>
      <c r="S50" s="996">
        <v>200</v>
      </c>
      <c r="T50" s="997"/>
      <c r="U50" s="80"/>
      <c r="V50" s="80"/>
      <c r="W50" s="80"/>
      <c r="X50" s="333"/>
      <c r="AC50"/>
      <c r="AD50" s="591"/>
      <c r="AE50" s="592"/>
      <c r="AF50" s="592"/>
      <c r="AG50" s="592"/>
      <c r="AH50" s="592"/>
      <c r="AI50" s="592"/>
      <c r="AJ50" s="592"/>
      <c r="AK50" s="592"/>
      <c r="AL50" s="592"/>
      <c r="AM50" s="593"/>
    </row>
    <row r="51" spans="1:39" ht="10.95" customHeight="1" x14ac:dyDescent="0.25">
      <c r="O51" s="1021"/>
      <c r="P51" s="969"/>
      <c r="Q51" s="995"/>
      <c r="R51" s="80"/>
      <c r="S51" s="998"/>
      <c r="T51" s="999"/>
      <c r="U51" s="80"/>
      <c r="V51" s="299"/>
      <c r="W51" s="80"/>
      <c r="X51" s="333"/>
      <c r="AC51"/>
      <c r="AD51" s="591"/>
      <c r="AE51" s="592"/>
      <c r="AF51" s="592"/>
      <c r="AG51" s="592"/>
      <c r="AH51" s="592"/>
      <c r="AI51" s="592"/>
      <c r="AJ51" s="592"/>
      <c r="AK51" s="592"/>
      <c r="AL51" s="592"/>
      <c r="AM51" s="593"/>
    </row>
    <row r="52" spans="1:39" ht="10.95" customHeight="1" thickBot="1" x14ac:dyDescent="0.3">
      <c r="O52" s="1004"/>
      <c r="P52" s="337"/>
      <c r="Q52" s="338"/>
      <c r="R52" s="80"/>
      <c r="S52" s="1000"/>
      <c r="T52" s="1001"/>
      <c r="U52" s="80"/>
      <c r="V52" s="86"/>
      <c r="W52" s="80"/>
      <c r="X52" s="333"/>
      <c r="AC52"/>
      <c r="AD52" s="591"/>
      <c r="AE52" s="592"/>
      <c r="AF52" s="592"/>
      <c r="AG52" s="592"/>
      <c r="AH52" s="592"/>
      <c r="AI52" s="592"/>
      <c r="AJ52" s="592"/>
      <c r="AK52" s="592"/>
      <c r="AL52" s="592"/>
      <c r="AM52" s="593"/>
    </row>
    <row r="53" spans="1:39" ht="14.25" customHeight="1" thickTop="1" x14ac:dyDescent="0.25">
      <c r="O53" s="1005"/>
      <c r="P53" s="80"/>
      <c r="Q53" s="86"/>
      <c r="R53" s="80"/>
      <c r="S53" s="1002" t="s">
        <v>9</v>
      </c>
      <c r="T53" s="1003"/>
      <c r="U53" s="339"/>
      <c r="V53" s="384" t="s">
        <v>60</v>
      </c>
      <c r="W53" s="80"/>
      <c r="X53" s="385" t="s">
        <v>136</v>
      </c>
      <c r="AC53"/>
      <c r="AD53" s="591"/>
      <c r="AE53" s="592"/>
      <c r="AF53" s="592"/>
      <c r="AG53" s="592"/>
      <c r="AH53" s="592"/>
      <c r="AI53" s="592"/>
      <c r="AJ53" s="592"/>
      <c r="AK53" s="592"/>
      <c r="AL53" s="592"/>
      <c r="AM53" s="593"/>
    </row>
    <row r="54" spans="1:39" ht="10.95" customHeight="1" x14ac:dyDescent="0.25">
      <c r="O54" s="332"/>
      <c r="P54" s="80"/>
      <c r="Q54" s="86"/>
      <c r="R54" s="80"/>
      <c r="S54" s="1016">
        <f>SUM(S50/10)</f>
        <v>20</v>
      </c>
      <c r="T54" s="1017"/>
      <c r="U54" s="339"/>
      <c r="V54" s="1015">
        <v>18</v>
      </c>
      <c r="W54" s="80"/>
      <c r="X54" s="957">
        <f>SUM(S54-V54)</f>
        <v>2</v>
      </c>
      <c r="AC54"/>
      <c r="AD54" s="591"/>
      <c r="AE54" s="592"/>
      <c r="AF54" s="592"/>
      <c r="AG54" s="592"/>
      <c r="AH54" s="592"/>
      <c r="AI54" s="592"/>
      <c r="AJ54" s="592"/>
      <c r="AK54" s="592"/>
      <c r="AL54" s="592"/>
      <c r="AM54" s="593"/>
    </row>
    <row r="55" spans="1:39" ht="10.95" customHeight="1" thickBot="1" x14ac:dyDescent="0.3">
      <c r="O55" s="332"/>
      <c r="P55" s="80"/>
      <c r="Q55" s="80"/>
      <c r="R55" s="80"/>
      <c r="S55" s="1018"/>
      <c r="T55" s="1019"/>
      <c r="U55" s="339"/>
      <c r="V55" s="1015"/>
      <c r="W55" s="80"/>
      <c r="X55" s="958"/>
      <c r="AC55"/>
      <c r="AD55" s="591"/>
      <c r="AE55" s="592"/>
      <c r="AF55" s="592"/>
      <c r="AG55" s="592"/>
      <c r="AH55" s="592"/>
      <c r="AI55" s="592"/>
      <c r="AJ55" s="592"/>
      <c r="AK55" s="592"/>
      <c r="AL55" s="592"/>
      <c r="AM55" s="593"/>
    </row>
    <row r="56" spans="1:39" ht="10.95" customHeight="1" thickTop="1" x14ac:dyDescent="0.25">
      <c r="O56" s="332"/>
      <c r="P56" s="80"/>
      <c r="Q56" s="80"/>
      <c r="R56" s="80"/>
      <c r="S56" s="80"/>
      <c r="T56" s="80"/>
      <c r="U56" s="80"/>
      <c r="V56" s="86"/>
      <c r="W56" s="80"/>
      <c r="X56" s="333"/>
      <c r="AC56"/>
      <c r="AD56" s="591"/>
      <c r="AE56" s="592"/>
      <c r="AF56" s="592"/>
      <c r="AG56" s="592"/>
      <c r="AH56" s="592"/>
      <c r="AI56" s="592"/>
      <c r="AJ56" s="592"/>
      <c r="AK56" s="592"/>
      <c r="AL56" s="592"/>
      <c r="AM56" s="593"/>
    </row>
    <row r="57" spans="1:39" ht="10.95" customHeight="1" x14ac:dyDescent="0.25">
      <c r="O57" s="332"/>
      <c r="P57" s="80"/>
      <c r="Q57" s="80"/>
      <c r="R57" s="80"/>
      <c r="S57" s="80"/>
      <c r="T57" s="80"/>
      <c r="U57" s="80"/>
      <c r="V57" s="86"/>
      <c r="W57" s="80"/>
      <c r="X57" s="333"/>
      <c r="AC57"/>
      <c r="AD57" s="591"/>
      <c r="AE57" s="592"/>
      <c r="AF57" s="592"/>
      <c r="AG57" s="592"/>
      <c r="AH57" s="592"/>
      <c r="AI57" s="592"/>
      <c r="AJ57" s="592"/>
      <c r="AK57" s="592"/>
      <c r="AL57" s="592"/>
      <c r="AM57" s="593"/>
    </row>
    <row r="58" spans="1:39" ht="10.95" customHeight="1" thickBot="1" x14ac:dyDescent="0.3">
      <c r="O58" s="1028"/>
      <c r="P58" s="1029"/>
      <c r="Q58" s="1029"/>
      <c r="R58" s="1029"/>
      <c r="S58" s="1029"/>
      <c r="T58" s="1029"/>
      <c r="U58" s="1029"/>
      <c r="V58" s="1029"/>
      <c r="W58" s="1029"/>
      <c r="X58" s="1030"/>
      <c r="AC58"/>
      <c r="AD58" s="591"/>
      <c r="AE58" s="592"/>
      <c r="AF58" s="592"/>
      <c r="AG58" s="592"/>
      <c r="AH58" s="592"/>
      <c r="AI58" s="592"/>
      <c r="AJ58" s="592"/>
      <c r="AK58" s="592"/>
      <c r="AL58" s="592"/>
      <c r="AM58" s="593"/>
    </row>
    <row r="59" spans="1:39" ht="10.95" customHeight="1" thickTop="1" x14ac:dyDescent="0.25">
      <c r="AC59"/>
      <c r="AD59" s="591"/>
      <c r="AE59" s="592"/>
      <c r="AF59" s="592"/>
      <c r="AG59" s="592"/>
      <c r="AH59" s="592"/>
      <c r="AI59" s="592"/>
      <c r="AJ59" s="592"/>
      <c r="AK59" s="592"/>
      <c r="AL59" s="592"/>
      <c r="AM59" s="593"/>
    </row>
    <row r="60" spans="1:39" ht="10.95" customHeight="1" x14ac:dyDescent="0.25">
      <c r="AC60"/>
      <c r="AD60" s="591"/>
      <c r="AE60" s="592"/>
      <c r="AF60" s="592"/>
      <c r="AG60" s="592"/>
      <c r="AH60" s="592"/>
      <c r="AI60" s="592"/>
      <c r="AJ60" s="592"/>
      <c r="AK60" s="592"/>
      <c r="AL60" s="592"/>
      <c r="AM60" s="593"/>
    </row>
    <row r="61" spans="1:39" ht="10.95" customHeight="1" x14ac:dyDescent="0.25">
      <c r="AC61"/>
      <c r="AD61" s="591"/>
      <c r="AE61" s="592"/>
      <c r="AF61" s="592"/>
      <c r="AG61" s="592"/>
      <c r="AH61" s="592"/>
      <c r="AI61" s="592"/>
      <c r="AJ61" s="592"/>
      <c r="AK61" s="592"/>
      <c r="AL61" s="592"/>
      <c r="AM61" s="593"/>
    </row>
    <row r="62" spans="1:39" ht="10.95" customHeight="1" x14ac:dyDescent="0.25">
      <c r="AC62"/>
      <c r="AD62" s="591"/>
      <c r="AE62" s="592"/>
      <c r="AF62" s="592"/>
      <c r="AG62" s="592"/>
      <c r="AH62" s="592"/>
      <c r="AI62" s="592"/>
      <c r="AJ62" s="592"/>
      <c r="AK62" s="592"/>
      <c r="AL62" s="592"/>
      <c r="AM62" s="593"/>
    </row>
    <row r="63" spans="1:39" ht="10.95" customHeight="1" x14ac:dyDescent="0.25">
      <c r="AC63"/>
      <c r="AD63" s="591"/>
      <c r="AE63" s="592"/>
      <c r="AF63" s="592"/>
      <c r="AG63" s="592"/>
      <c r="AH63" s="592"/>
      <c r="AI63" s="592"/>
      <c r="AJ63" s="592"/>
      <c r="AK63" s="592"/>
      <c r="AL63" s="592"/>
      <c r="AM63" s="593"/>
    </row>
    <row r="64" spans="1:39" ht="10.95" customHeight="1" x14ac:dyDescent="0.25">
      <c r="AC64"/>
      <c r="AD64" s="591"/>
      <c r="AE64" s="592"/>
      <c r="AF64" s="592"/>
      <c r="AG64" s="592"/>
      <c r="AH64" s="592"/>
      <c r="AI64" s="592"/>
      <c r="AJ64" s="592"/>
      <c r="AK64" s="592"/>
      <c r="AL64" s="592"/>
      <c r="AM64" s="593"/>
    </row>
    <row r="65" spans="1:39" ht="10.95" customHeight="1" x14ac:dyDescent="0.25">
      <c r="AC65"/>
      <c r="AD65" s="591"/>
      <c r="AE65" s="592"/>
      <c r="AF65" s="592"/>
      <c r="AG65" s="592"/>
      <c r="AH65" s="592"/>
      <c r="AI65" s="592"/>
      <c r="AJ65" s="592"/>
      <c r="AK65" s="592"/>
      <c r="AL65" s="592"/>
      <c r="AM65" s="593"/>
    </row>
    <row r="66" spans="1:39" ht="10.95" customHeight="1" x14ac:dyDescent="0.25">
      <c r="AC66"/>
      <c r="AD66" s="591"/>
      <c r="AE66" s="592"/>
      <c r="AF66" s="592"/>
      <c r="AG66" s="592"/>
      <c r="AH66" s="592"/>
      <c r="AI66" s="592"/>
      <c r="AJ66" s="592"/>
      <c r="AK66" s="592"/>
      <c r="AL66" s="592"/>
      <c r="AM66" s="593"/>
    </row>
    <row r="67" spans="1:39" ht="10.95" customHeight="1" x14ac:dyDescent="0.25">
      <c r="AC67"/>
      <c r="AD67" s="591"/>
      <c r="AE67" s="592"/>
      <c r="AF67" s="592"/>
      <c r="AG67" s="592"/>
      <c r="AH67" s="592"/>
      <c r="AI67" s="592"/>
      <c r="AJ67" s="592"/>
      <c r="AK67" s="592"/>
      <c r="AL67" s="592"/>
      <c r="AM67" s="593"/>
    </row>
    <row r="68" spans="1:39" ht="10.95" customHeight="1" x14ac:dyDescent="0.25">
      <c r="AC68"/>
      <c r="AD68" s="591"/>
      <c r="AE68" s="592"/>
      <c r="AF68" s="592"/>
      <c r="AG68" s="592"/>
      <c r="AH68" s="592"/>
      <c r="AI68" s="592"/>
      <c r="AJ68" s="592"/>
      <c r="AK68" s="592"/>
      <c r="AL68" s="592"/>
      <c r="AM68" s="593"/>
    </row>
    <row r="69" spans="1:39" ht="10.95" customHeight="1" x14ac:dyDescent="0.25">
      <c r="AC69"/>
      <c r="AD69" s="591"/>
      <c r="AE69" s="592"/>
      <c r="AF69" s="592"/>
      <c r="AG69" s="592"/>
      <c r="AH69" s="592"/>
      <c r="AI69" s="592"/>
      <c r="AJ69" s="592"/>
      <c r="AK69" s="592"/>
      <c r="AL69" s="592"/>
      <c r="AM69" s="593"/>
    </row>
    <row r="70" spans="1:39" ht="10.95" customHeight="1" x14ac:dyDescent="0.25">
      <c r="AC70"/>
      <c r="AD70" s="591"/>
      <c r="AE70" s="592"/>
      <c r="AF70" s="592"/>
      <c r="AG70" s="592"/>
      <c r="AH70" s="592"/>
      <c r="AI70" s="592"/>
      <c r="AJ70" s="592"/>
      <c r="AK70" s="592"/>
      <c r="AL70" s="592"/>
      <c r="AM70" s="593"/>
    </row>
    <row r="71" spans="1:39" ht="10.95" customHeight="1" x14ac:dyDescent="0.25">
      <c r="AA71" s="80"/>
      <c r="AB71" s="80"/>
      <c r="AC71"/>
      <c r="AD71" s="591"/>
      <c r="AE71" s="592"/>
      <c r="AF71" s="592"/>
      <c r="AG71" s="592"/>
      <c r="AH71" s="592"/>
      <c r="AI71" s="592"/>
      <c r="AJ71" s="592"/>
      <c r="AK71" s="592"/>
      <c r="AL71" s="592"/>
      <c r="AM71" s="593"/>
    </row>
    <row r="72" spans="1:39" ht="10.95" customHeight="1" x14ac:dyDescent="0.25">
      <c r="AA72" s="80"/>
      <c r="AB72" s="80"/>
      <c r="AC72"/>
      <c r="AD72" s="591"/>
      <c r="AE72" s="592"/>
      <c r="AF72" s="592"/>
      <c r="AG72" s="592"/>
      <c r="AH72" s="592"/>
      <c r="AI72" s="592"/>
      <c r="AJ72" s="592"/>
      <c r="AK72" s="592"/>
      <c r="AL72" s="592"/>
      <c r="AM72" s="593"/>
    </row>
    <row r="73" spans="1:39" ht="10.95" customHeight="1" x14ac:dyDescent="0.25">
      <c r="Z73" s="340"/>
      <c r="AA73" s="340"/>
      <c r="AB73" s="340"/>
      <c r="AC73"/>
      <c r="AD73" s="591"/>
      <c r="AE73" s="592"/>
      <c r="AF73" s="592"/>
      <c r="AG73" s="592"/>
      <c r="AH73" s="592"/>
      <c r="AI73" s="592"/>
      <c r="AJ73" s="592"/>
      <c r="AK73" s="592"/>
      <c r="AL73" s="592"/>
      <c r="AM73" s="593"/>
    </row>
    <row r="74" spans="1:39" ht="10.95" customHeight="1" x14ac:dyDescent="0.25">
      <c r="M74" s="80"/>
      <c r="AA74" s="340"/>
      <c r="AB74" s="340"/>
      <c r="AC74"/>
      <c r="AD74" s="591"/>
      <c r="AE74" s="592"/>
      <c r="AF74" s="592"/>
      <c r="AG74" s="592"/>
      <c r="AH74" s="592"/>
      <c r="AI74" s="592"/>
      <c r="AJ74" s="592"/>
      <c r="AK74" s="592"/>
      <c r="AL74" s="592"/>
      <c r="AM74" s="593"/>
    </row>
    <row r="75" spans="1:39" ht="10.95" customHeight="1" x14ac:dyDescent="0.25">
      <c r="A75" s="853" t="s">
        <v>194</v>
      </c>
      <c r="B75" s="853"/>
      <c r="O75" s="977" t="s">
        <v>92</v>
      </c>
      <c r="P75" s="977"/>
      <c r="Q75" s="977"/>
      <c r="R75" s="977"/>
      <c r="S75" s="977"/>
      <c r="T75" s="977"/>
      <c r="U75" s="977"/>
      <c r="V75" s="977"/>
      <c r="W75" s="977"/>
      <c r="X75" s="977"/>
      <c r="Y75" s="977"/>
      <c r="Z75" s="80"/>
      <c r="AA75" s="80"/>
      <c r="AB75" s="80"/>
      <c r="AC75"/>
      <c r="AD75" s="591"/>
      <c r="AE75" s="592"/>
      <c r="AF75" s="592"/>
      <c r="AG75" s="592"/>
      <c r="AH75" s="592"/>
      <c r="AI75" s="592"/>
      <c r="AJ75" s="592"/>
      <c r="AK75" s="592"/>
      <c r="AL75" s="592"/>
      <c r="AM75" s="593"/>
    </row>
    <row r="76" spans="1:39" ht="13.5" customHeight="1" x14ac:dyDescent="0.25">
      <c r="A76" s="853" t="s">
        <v>195</v>
      </c>
      <c r="B76" s="853"/>
      <c r="O76" s="977"/>
      <c r="P76" s="977"/>
      <c r="Q76" s="977"/>
      <c r="R76" s="977"/>
      <c r="S76" s="977"/>
      <c r="T76" s="977"/>
      <c r="U76" s="977"/>
      <c r="V76" s="977"/>
      <c r="W76" s="977"/>
      <c r="X76" s="977"/>
      <c r="Y76" s="977"/>
      <c r="AC76"/>
      <c r="AD76" s="591"/>
      <c r="AE76" s="592"/>
      <c r="AF76" s="592"/>
      <c r="AG76" s="592"/>
      <c r="AH76" s="592"/>
      <c r="AI76" s="592"/>
      <c r="AJ76" s="592"/>
      <c r="AK76" s="592"/>
      <c r="AL76" s="592"/>
      <c r="AM76" s="593"/>
    </row>
    <row r="77" spans="1:39" ht="10.95" customHeight="1" x14ac:dyDescent="0.25">
      <c r="O77" s="977"/>
      <c r="P77" s="977"/>
      <c r="Q77" s="977"/>
      <c r="R77" s="977"/>
      <c r="S77" s="977"/>
      <c r="T77" s="977"/>
      <c r="U77" s="977"/>
      <c r="V77" s="977"/>
      <c r="W77" s="977"/>
      <c r="X77" s="977"/>
      <c r="Y77" s="977"/>
      <c r="AC77"/>
      <c r="AD77" s="591"/>
      <c r="AE77" s="592"/>
      <c r="AF77" s="592"/>
      <c r="AG77" s="592"/>
      <c r="AH77" s="592"/>
      <c r="AI77" s="592"/>
      <c r="AJ77" s="592"/>
      <c r="AK77" s="592"/>
      <c r="AL77" s="592"/>
      <c r="AM77" s="593"/>
    </row>
    <row r="78" spans="1:39" ht="10.95" customHeight="1" x14ac:dyDescent="0.25">
      <c r="O78" s="977"/>
      <c r="P78" s="977"/>
      <c r="Q78" s="977"/>
      <c r="R78" s="977"/>
      <c r="S78" s="977"/>
      <c r="T78" s="977"/>
      <c r="U78" s="977"/>
      <c r="V78" s="977"/>
      <c r="W78" s="977"/>
      <c r="X78" s="977"/>
      <c r="Y78" s="977"/>
      <c r="AC78"/>
      <c r="AD78" s="591"/>
      <c r="AE78" s="592"/>
      <c r="AF78" s="592"/>
      <c r="AG78" s="592"/>
      <c r="AH78" s="592"/>
      <c r="AI78" s="592"/>
      <c r="AJ78" s="592"/>
      <c r="AK78" s="592"/>
      <c r="AL78" s="592"/>
      <c r="AM78" s="593"/>
    </row>
    <row r="79" spans="1:39" ht="10.95" hidden="1" customHeight="1" x14ac:dyDescent="0.25">
      <c r="AC79"/>
      <c r="AD79" s="591"/>
      <c r="AE79" s="592"/>
      <c r="AF79" s="592"/>
      <c r="AG79" s="592"/>
      <c r="AH79" s="592"/>
      <c r="AI79" s="592"/>
      <c r="AJ79" s="592"/>
      <c r="AK79" s="592"/>
      <c r="AL79" s="592"/>
      <c r="AM79" s="593"/>
    </row>
    <row r="80" spans="1:39" ht="10.95" customHeight="1" x14ac:dyDescent="0.25">
      <c r="AC80"/>
      <c r="AD80" s="591"/>
      <c r="AE80" s="592"/>
      <c r="AF80" s="592"/>
      <c r="AG80" s="592"/>
      <c r="AH80" s="592"/>
      <c r="AI80" s="592"/>
      <c r="AJ80" s="592"/>
      <c r="AK80" s="592"/>
      <c r="AL80" s="592"/>
      <c r="AM80" s="593"/>
    </row>
    <row r="81" spans="14:39" ht="10.95" customHeight="1" x14ac:dyDescent="0.25">
      <c r="X81" s="80"/>
      <c r="Y81" s="80"/>
      <c r="AC81"/>
      <c r="AD81" s="591"/>
      <c r="AE81" s="592"/>
      <c r="AF81" s="592"/>
      <c r="AG81" s="592"/>
      <c r="AH81" s="592"/>
      <c r="AI81" s="592"/>
      <c r="AJ81" s="592"/>
      <c r="AK81" s="592"/>
      <c r="AL81" s="592"/>
      <c r="AM81" s="593"/>
    </row>
    <row r="82" spans="14:39" ht="10.95" customHeight="1" x14ac:dyDescent="0.25">
      <c r="O82" s="80"/>
      <c r="AC82"/>
      <c r="AD82" s="591"/>
      <c r="AE82" s="592"/>
      <c r="AF82" s="592"/>
      <c r="AG82" s="592"/>
      <c r="AH82" s="592"/>
      <c r="AI82" s="592"/>
      <c r="AJ82" s="592"/>
      <c r="AK82" s="592"/>
      <c r="AL82" s="592"/>
      <c r="AM82" s="593"/>
    </row>
    <row r="83" spans="14:39" ht="1.2" customHeight="1" thickBot="1" x14ac:dyDescent="0.3">
      <c r="AC83"/>
      <c r="AD83" s="591"/>
      <c r="AE83" s="592"/>
      <c r="AF83" s="592"/>
      <c r="AG83" s="592"/>
      <c r="AH83" s="592"/>
      <c r="AI83" s="592"/>
      <c r="AJ83" s="592"/>
      <c r="AK83" s="592"/>
      <c r="AL83" s="592"/>
      <c r="AM83" s="593"/>
    </row>
    <row r="84" spans="14:39" ht="31.5" customHeight="1" thickTop="1" x14ac:dyDescent="0.25">
      <c r="O84" s="1022" t="s">
        <v>162</v>
      </c>
      <c r="P84" s="1023"/>
      <c r="Q84" s="1023"/>
      <c r="R84" s="1023"/>
      <c r="S84" s="1023"/>
      <c r="T84" s="1023"/>
      <c r="U84" s="1023"/>
      <c r="V84" s="1023"/>
      <c r="W84" s="1023"/>
      <c r="X84" s="1023"/>
      <c r="Y84" s="1024"/>
      <c r="AC84"/>
      <c r="AD84" s="591"/>
      <c r="AE84" s="592"/>
      <c r="AF84" s="592"/>
      <c r="AG84" s="592"/>
      <c r="AH84" s="592"/>
      <c r="AI84" s="592"/>
      <c r="AJ84" s="592"/>
      <c r="AK84" s="592"/>
      <c r="AL84" s="592"/>
      <c r="AM84" s="593"/>
    </row>
    <row r="85" spans="14:39" ht="10.95" customHeight="1" x14ac:dyDescent="0.25">
      <c r="O85" s="1025"/>
      <c r="P85" s="1026"/>
      <c r="Q85" s="1026"/>
      <c r="R85" s="1026"/>
      <c r="S85" s="1026"/>
      <c r="T85" s="1026"/>
      <c r="U85" s="1026"/>
      <c r="V85" s="1026"/>
      <c r="W85" s="1026"/>
      <c r="X85" s="1026"/>
      <c r="Y85" s="1027"/>
      <c r="AC85"/>
      <c r="AD85" s="591"/>
      <c r="AE85" s="592"/>
      <c r="AF85" s="592"/>
      <c r="AG85" s="592"/>
      <c r="AH85" s="592"/>
      <c r="AI85" s="592"/>
      <c r="AJ85" s="592"/>
      <c r="AK85" s="592"/>
      <c r="AL85" s="592"/>
      <c r="AM85" s="593"/>
    </row>
    <row r="86" spans="14:39" ht="10.95" customHeight="1" x14ac:dyDescent="0.25">
      <c r="O86" s="894" t="s">
        <v>42</v>
      </c>
      <c r="P86" s="895"/>
      <c r="Q86" s="386"/>
      <c r="R86" s="898" t="s">
        <v>82</v>
      </c>
      <c r="S86" s="898"/>
      <c r="T86" s="386"/>
      <c r="U86" s="900" t="s">
        <v>44</v>
      </c>
      <c r="V86" s="900"/>
      <c r="W86" s="900"/>
      <c r="X86" s="900"/>
      <c r="Y86" s="387"/>
      <c r="AC86"/>
      <c r="AD86" s="591"/>
      <c r="AE86" s="592"/>
      <c r="AF86" s="592"/>
      <c r="AG86" s="592"/>
      <c r="AH86" s="592"/>
      <c r="AI86" s="592"/>
      <c r="AJ86" s="592"/>
      <c r="AK86" s="592"/>
      <c r="AL86" s="592"/>
      <c r="AM86" s="593"/>
    </row>
    <row r="87" spans="14:39" ht="10.95" customHeight="1" x14ac:dyDescent="0.25">
      <c r="O87" s="896"/>
      <c r="P87" s="897"/>
      <c r="Q87" s="126"/>
      <c r="R87" s="899"/>
      <c r="S87" s="899"/>
      <c r="T87" s="127"/>
      <c r="U87" s="900"/>
      <c r="V87" s="900"/>
      <c r="W87" s="900"/>
      <c r="X87" s="900"/>
      <c r="Y87" s="388"/>
      <c r="AC87"/>
      <c r="AD87" s="591"/>
      <c r="AE87" s="592"/>
      <c r="AF87" s="592"/>
      <c r="AG87" s="592"/>
      <c r="AH87" s="592"/>
      <c r="AI87" s="592"/>
      <c r="AJ87" s="592"/>
      <c r="AK87" s="592"/>
      <c r="AL87" s="592"/>
      <c r="AM87" s="593"/>
    </row>
    <row r="88" spans="14:39" ht="10.95" customHeight="1" x14ac:dyDescent="0.25">
      <c r="O88" s="363" t="s">
        <v>23</v>
      </c>
      <c r="P88" s="364" t="s">
        <v>6</v>
      </c>
      <c r="Q88" s="126"/>
      <c r="R88" s="365" t="s">
        <v>24</v>
      </c>
      <c r="S88" s="366" t="s">
        <v>6</v>
      </c>
      <c r="T88" s="127"/>
      <c r="U88" s="367" t="s">
        <v>40</v>
      </c>
      <c r="V88" s="367" t="s">
        <v>4</v>
      </c>
      <c r="W88" s="368" t="s">
        <v>41</v>
      </c>
      <c r="X88" s="389" t="s">
        <v>6</v>
      </c>
      <c r="Y88" s="390" t="s">
        <v>11</v>
      </c>
      <c r="AC88"/>
      <c r="AD88" s="591"/>
      <c r="AE88" s="592"/>
      <c r="AF88" s="592"/>
      <c r="AG88" s="592"/>
      <c r="AH88" s="592"/>
      <c r="AI88" s="592"/>
      <c r="AJ88" s="592"/>
      <c r="AK88" s="592"/>
      <c r="AL88" s="592"/>
      <c r="AM88" s="593"/>
    </row>
    <row r="89" spans="14:39" ht="10.95" customHeight="1" x14ac:dyDescent="0.25">
      <c r="O89" s="313" t="s">
        <v>67</v>
      </c>
      <c r="P89" s="314">
        <v>6000</v>
      </c>
      <c r="Q89" s="126"/>
      <c r="R89" s="315" t="s">
        <v>70</v>
      </c>
      <c r="S89" s="316">
        <v>1000</v>
      </c>
      <c r="T89" s="127"/>
      <c r="U89" s="317" t="s">
        <v>76</v>
      </c>
      <c r="V89" s="317" t="s">
        <v>78</v>
      </c>
      <c r="W89" s="318">
        <v>10</v>
      </c>
      <c r="X89" s="341">
        <v>50</v>
      </c>
      <c r="Y89" s="342">
        <v>12</v>
      </c>
      <c r="AC89"/>
      <c r="AD89" s="591"/>
      <c r="AE89" s="592"/>
      <c r="AF89" s="592"/>
      <c r="AG89" s="592"/>
      <c r="AH89" s="592"/>
      <c r="AI89" s="592"/>
      <c r="AJ89" s="592"/>
      <c r="AK89" s="592"/>
      <c r="AL89" s="592"/>
      <c r="AM89" s="593"/>
    </row>
    <row r="90" spans="14:39" ht="10.95" customHeight="1" x14ac:dyDescent="0.25">
      <c r="O90" s="313" t="s">
        <v>68</v>
      </c>
      <c r="P90" s="314">
        <v>3000</v>
      </c>
      <c r="Q90" s="126"/>
      <c r="R90" s="315" t="s">
        <v>71</v>
      </c>
      <c r="S90" s="316">
        <v>500</v>
      </c>
      <c r="T90" s="127"/>
      <c r="U90" s="317" t="s">
        <v>77</v>
      </c>
      <c r="V90" s="317" t="s">
        <v>78</v>
      </c>
      <c r="W90" s="318">
        <v>25</v>
      </c>
      <c r="X90" s="341">
        <v>200</v>
      </c>
      <c r="Y90" s="342">
        <v>3</v>
      </c>
      <c r="AC90"/>
      <c r="AD90" s="591"/>
      <c r="AE90" s="592"/>
      <c r="AF90" s="592"/>
      <c r="AG90" s="592"/>
      <c r="AH90" s="592"/>
      <c r="AI90" s="592"/>
      <c r="AJ90" s="592"/>
      <c r="AK90" s="592"/>
      <c r="AL90" s="592"/>
      <c r="AM90" s="593"/>
    </row>
    <row r="91" spans="14:39" ht="10.95" customHeight="1" x14ac:dyDescent="0.25">
      <c r="N91" s="80"/>
      <c r="O91" s="313" t="s">
        <v>69</v>
      </c>
      <c r="P91" s="314">
        <v>2000</v>
      </c>
      <c r="Q91" s="126"/>
      <c r="R91" s="315" t="s">
        <v>73</v>
      </c>
      <c r="S91" s="316">
        <v>500</v>
      </c>
      <c r="T91" s="127"/>
      <c r="U91" s="317" t="s">
        <v>144</v>
      </c>
      <c r="V91" s="317" t="s">
        <v>79</v>
      </c>
      <c r="W91" s="318">
        <v>25</v>
      </c>
      <c r="X91" s="341">
        <v>400</v>
      </c>
      <c r="Y91" s="342">
        <v>2</v>
      </c>
      <c r="AC91"/>
      <c r="AD91" s="591"/>
      <c r="AE91" s="592"/>
      <c r="AF91" s="592"/>
      <c r="AG91" s="592"/>
      <c r="AH91" s="592"/>
      <c r="AI91" s="592"/>
      <c r="AJ91" s="592"/>
      <c r="AK91" s="592"/>
      <c r="AL91" s="592"/>
      <c r="AM91" s="593"/>
    </row>
    <row r="92" spans="14:39" ht="10.95" customHeight="1" x14ac:dyDescent="0.25">
      <c r="N92" s="80"/>
      <c r="O92" s="313" t="s">
        <v>72</v>
      </c>
      <c r="P92" s="314">
        <v>2000</v>
      </c>
      <c r="Q92" s="126"/>
      <c r="R92" s="315" t="s">
        <v>74</v>
      </c>
      <c r="S92" s="316">
        <v>1000</v>
      </c>
      <c r="T92" s="127"/>
      <c r="U92" s="317" t="s">
        <v>80</v>
      </c>
      <c r="V92" s="317" t="s">
        <v>81</v>
      </c>
      <c r="W92" s="318">
        <v>25</v>
      </c>
      <c r="X92" s="341">
        <v>200</v>
      </c>
      <c r="Y92" s="342"/>
      <c r="AC92"/>
      <c r="AD92" s="591"/>
      <c r="AE92" s="592"/>
      <c r="AF92" s="592"/>
      <c r="AG92" s="592"/>
      <c r="AH92" s="592"/>
      <c r="AI92" s="592"/>
      <c r="AJ92" s="592"/>
      <c r="AK92" s="592"/>
      <c r="AL92" s="592"/>
      <c r="AM92" s="593"/>
    </row>
    <row r="93" spans="14:39" ht="10.95" customHeight="1" x14ac:dyDescent="0.25">
      <c r="O93" s="313" t="s">
        <v>75</v>
      </c>
      <c r="P93" s="314">
        <v>1000</v>
      </c>
      <c r="Q93" s="126"/>
      <c r="R93" s="315" t="s">
        <v>140</v>
      </c>
      <c r="S93" s="316">
        <v>1500</v>
      </c>
      <c r="T93" s="127"/>
      <c r="U93" s="317" t="s">
        <v>145</v>
      </c>
      <c r="V93" s="317"/>
      <c r="W93" s="318"/>
      <c r="X93" s="341">
        <v>50</v>
      </c>
      <c r="Y93" s="342"/>
      <c r="AC93"/>
      <c r="AD93" s="591"/>
      <c r="AE93" s="592"/>
      <c r="AF93" s="592"/>
      <c r="AG93" s="592"/>
      <c r="AH93" s="592"/>
      <c r="AI93" s="592"/>
      <c r="AJ93" s="592"/>
      <c r="AK93" s="592"/>
      <c r="AL93" s="592"/>
      <c r="AM93" s="593"/>
    </row>
    <row r="94" spans="14:39" ht="10.95" customHeight="1" x14ac:dyDescent="0.25">
      <c r="O94" s="313"/>
      <c r="P94" s="314"/>
      <c r="Q94" s="126"/>
      <c r="R94" s="315"/>
      <c r="S94" s="316"/>
      <c r="T94" s="127"/>
      <c r="U94" s="317" t="s">
        <v>161</v>
      </c>
      <c r="V94" s="317"/>
      <c r="W94" s="318"/>
      <c r="X94" s="341">
        <v>36</v>
      </c>
      <c r="Y94" s="342"/>
      <c r="AC94"/>
      <c r="AD94" s="591"/>
      <c r="AE94" s="592"/>
      <c r="AF94" s="592"/>
      <c r="AG94" s="592"/>
      <c r="AH94" s="592"/>
      <c r="AI94" s="592"/>
      <c r="AJ94" s="592"/>
      <c r="AK94" s="592"/>
      <c r="AL94" s="592"/>
      <c r="AM94" s="593"/>
    </row>
    <row r="95" spans="14:39" ht="10.95" customHeight="1" x14ac:dyDescent="0.25">
      <c r="O95" s="530"/>
      <c r="P95" s="531"/>
      <c r="Q95" s="126"/>
      <c r="R95" s="533"/>
      <c r="S95" s="536"/>
      <c r="T95" s="127"/>
      <c r="U95" s="538"/>
      <c r="V95" s="538"/>
      <c r="W95" s="539"/>
      <c r="X95" s="542"/>
      <c r="Y95" s="343"/>
      <c r="AC95"/>
      <c r="AD95" s="591"/>
      <c r="AE95" s="592"/>
      <c r="AF95" s="592"/>
      <c r="AG95" s="592"/>
      <c r="AH95" s="592"/>
      <c r="AI95" s="592"/>
      <c r="AJ95" s="592"/>
      <c r="AK95" s="592"/>
      <c r="AL95" s="592"/>
      <c r="AM95" s="593"/>
    </row>
    <row r="96" spans="14:39" ht="10.95" customHeight="1" x14ac:dyDescent="0.25">
      <c r="O96" s="534" t="s">
        <v>43</v>
      </c>
      <c r="P96" s="535">
        <f>SUM(P89:P95)</f>
        <v>14000</v>
      </c>
      <c r="Q96" s="528"/>
      <c r="R96" s="532" t="s">
        <v>43</v>
      </c>
      <c r="S96" s="537">
        <f>SUM(S89:S95)</f>
        <v>4500</v>
      </c>
      <c r="T96" s="529"/>
      <c r="U96" s="901" t="s">
        <v>43</v>
      </c>
      <c r="V96" s="902"/>
      <c r="W96" s="903"/>
      <c r="X96" s="540">
        <f>SUM(X89:X95)</f>
        <v>936</v>
      </c>
      <c r="Y96" s="541"/>
      <c r="Z96" s="517"/>
      <c r="AC96"/>
      <c r="AD96" s="591"/>
      <c r="AE96" s="592"/>
      <c r="AF96" s="592"/>
      <c r="AG96" s="592"/>
      <c r="AH96" s="592"/>
      <c r="AI96" s="592"/>
      <c r="AJ96" s="592"/>
      <c r="AK96" s="592"/>
      <c r="AL96" s="592"/>
      <c r="AM96" s="593"/>
    </row>
    <row r="97" spans="1:39" ht="25.2" customHeight="1" x14ac:dyDescent="0.25">
      <c r="O97" s="397"/>
      <c r="P97" s="394"/>
      <c r="Q97" s="394"/>
      <c r="R97" s="394"/>
      <c r="S97" s="394"/>
      <c r="T97" s="394"/>
      <c r="U97" s="394"/>
      <c r="V97" s="394"/>
      <c r="W97" s="394"/>
      <c r="X97" s="394"/>
      <c r="Y97" s="395"/>
      <c r="AC97"/>
      <c r="AD97" s="591"/>
      <c r="AE97" s="592"/>
      <c r="AF97" s="592"/>
      <c r="AG97" s="592"/>
      <c r="AH97" s="592"/>
      <c r="AI97" s="592"/>
      <c r="AJ97" s="592"/>
      <c r="AK97" s="592"/>
      <c r="AL97" s="592"/>
      <c r="AM97" s="593"/>
    </row>
    <row r="98" spans="1:39" ht="16.2" customHeight="1" x14ac:dyDescent="0.25">
      <c r="O98" s="904" t="s">
        <v>45</v>
      </c>
      <c r="P98" s="905"/>
      <c r="Q98" s="523">
        <f>SUM(P96-S96)</f>
        <v>9500</v>
      </c>
      <c r="R98" s="906" t="s">
        <v>9</v>
      </c>
      <c r="S98" s="906"/>
      <c r="T98" s="527">
        <f>SUM(Q98/10)</f>
        <v>950</v>
      </c>
      <c r="U98" s="522" t="s">
        <v>93</v>
      </c>
      <c r="V98" s="524">
        <f>SUM(X96)</f>
        <v>936</v>
      </c>
      <c r="W98" s="974" t="s">
        <v>46</v>
      </c>
      <c r="X98" s="974"/>
      <c r="Y98" s="526">
        <f>SUM(T98-X96)</f>
        <v>14</v>
      </c>
      <c r="AC98"/>
      <c r="AD98" s="591"/>
      <c r="AE98" s="592"/>
      <c r="AF98" s="592"/>
      <c r="AG98" s="592"/>
      <c r="AH98" s="592"/>
      <c r="AI98" s="592"/>
      <c r="AJ98" s="592"/>
      <c r="AK98" s="592"/>
      <c r="AL98" s="592"/>
      <c r="AM98" s="593"/>
    </row>
    <row r="99" spans="1:39" ht="14.4" customHeight="1" thickBot="1" x14ac:dyDescent="0.3">
      <c r="A99" s="852" t="s">
        <v>194</v>
      </c>
      <c r="B99" s="852"/>
      <c r="N99" s="344"/>
      <c r="O99" s="397"/>
      <c r="P99" s="394"/>
      <c r="Q99" s="394"/>
      <c r="R99" s="398"/>
      <c r="S99" s="232"/>
      <c r="T99" s="398"/>
      <c r="U99" s="525"/>
      <c r="V99" s="393"/>
      <c r="W99" s="394"/>
      <c r="X99" s="394"/>
      <c r="Y99" s="395"/>
      <c r="AC99"/>
      <c r="AD99" s="591"/>
      <c r="AE99" s="592"/>
      <c r="AF99" s="592"/>
      <c r="AG99" s="592"/>
      <c r="AH99" s="592"/>
      <c r="AI99" s="592"/>
      <c r="AJ99" s="592"/>
      <c r="AK99" s="592"/>
      <c r="AL99" s="592"/>
      <c r="AM99" s="593"/>
    </row>
    <row r="100" spans="1:39" ht="16.2" customHeight="1" thickTop="1" thickBot="1" x14ac:dyDescent="0.3">
      <c r="A100" s="852" t="s">
        <v>195</v>
      </c>
      <c r="B100" s="852"/>
      <c r="N100" s="344"/>
      <c r="O100" s="397"/>
      <c r="P100" s="232"/>
      <c r="Q100" s="232"/>
      <c r="R100" s="975" t="s">
        <v>94</v>
      </c>
      <c r="S100" s="976"/>
      <c r="T100" s="396">
        <f>SUM(T98)</f>
        <v>950</v>
      </c>
      <c r="U100" s="397"/>
      <c r="V100" s="232"/>
      <c r="W100" s="232"/>
      <c r="X100" s="232"/>
      <c r="Y100" s="395"/>
      <c r="AC100"/>
      <c r="AD100" s="591"/>
      <c r="AE100" s="592"/>
      <c r="AF100" s="592"/>
      <c r="AG100" s="592"/>
      <c r="AH100" s="592"/>
      <c r="AI100" s="592"/>
      <c r="AJ100" s="592"/>
      <c r="AK100" s="592"/>
      <c r="AL100" s="592"/>
      <c r="AM100" s="593"/>
    </row>
    <row r="101" spans="1:39" ht="10.95" customHeight="1" thickTop="1" x14ac:dyDescent="0.25">
      <c r="N101" s="344"/>
      <c r="O101" s="232"/>
      <c r="P101" s="232"/>
      <c r="Q101" s="232"/>
      <c r="R101" s="232"/>
      <c r="S101" s="232"/>
      <c r="T101" s="392"/>
      <c r="U101" s="232"/>
      <c r="V101" s="232"/>
      <c r="W101" s="232"/>
      <c r="X101" s="232"/>
      <c r="Y101" s="395"/>
      <c r="AC101"/>
      <c r="AD101" s="591"/>
      <c r="AE101" s="592"/>
      <c r="AF101" s="592"/>
      <c r="AG101" s="592"/>
      <c r="AH101" s="592"/>
      <c r="AI101" s="592"/>
      <c r="AJ101" s="592"/>
      <c r="AK101" s="592"/>
      <c r="AL101" s="592"/>
      <c r="AM101" s="593"/>
    </row>
    <row r="102" spans="1:39" ht="10.95" customHeight="1" x14ac:dyDescent="0.25">
      <c r="N102" s="344"/>
      <c r="O102" s="151"/>
      <c r="P102" s="827" t="s">
        <v>188</v>
      </c>
      <c r="Q102" s="827"/>
      <c r="R102" s="827"/>
      <c r="S102" s="978">
        <f>SUM(T98+T100)</f>
        <v>1900</v>
      </c>
      <c r="T102" s="893"/>
      <c r="U102" s="605" t="s">
        <v>93</v>
      </c>
      <c r="V102" s="980">
        <f>SUM(X96)</f>
        <v>936</v>
      </c>
      <c r="W102" s="982" t="s">
        <v>95</v>
      </c>
      <c r="X102" s="982"/>
      <c r="Y102" s="983">
        <f>SUM(S102-V102)</f>
        <v>964</v>
      </c>
      <c r="AC102"/>
      <c r="AD102" s="591"/>
      <c r="AE102" s="592"/>
      <c r="AF102" s="592"/>
      <c r="AG102" s="592"/>
      <c r="AH102" s="592"/>
      <c r="AI102" s="592"/>
      <c r="AJ102" s="592"/>
      <c r="AK102" s="592"/>
      <c r="AL102" s="592"/>
      <c r="AM102" s="593"/>
    </row>
    <row r="103" spans="1:39" ht="10.95" customHeight="1" x14ac:dyDescent="0.25">
      <c r="N103" s="344"/>
      <c r="O103" s="151"/>
      <c r="P103" s="827"/>
      <c r="Q103" s="827"/>
      <c r="R103" s="827"/>
      <c r="S103" s="979"/>
      <c r="T103" s="893"/>
      <c r="U103" s="605"/>
      <c r="V103" s="981"/>
      <c r="W103" s="982"/>
      <c r="X103" s="982"/>
      <c r="Y103" s="984"/>
      <c r="AC103"/>
      <c r="AD103" s="591"/>
      <c r="AE103" s="592"/>
      <c r="AF103" s="592"/>
      <c r="AG103" s="592"/>
      <c r="AH103" s="592"/>
      <c r="AI103" s="592"/>
      <c r="AJ103" s="592"/>
      <c r="AK103" s="592"/>
      <c r="AL103" s="592"/>
      <c r="AM103" s="593"/>
    </row>
    <row r="104" spans="1:39" ht="10.95" customHeight="1" thickBot="1" x14ac:dyDescent="0.3">
      <c r="N104" s="344"/>
      <c r="O104" s="398"/>
      <c r="P104" s="398"/>
      <c r="Q104" s="398"/>
      <c r="R104" s="398"/>
      <c r="S104" s="398"/>
      <c r="T104" s="398"/>
      <c r="U104" s="398"/>
      <c r="V104" s="398"/>
      <c r="W104" s="398"/>
      <c r="X104" s="398"/>
      <c r="Y104" s="391"/>
      <c r="AC104"/>
      <c r="AD104" s="591"/>
      <c r="AE104" s="592"/>
      <c r="AF104" s="592"/>
      <c r="AG104" s="592"/>
      <c r="AH104" s="592"/>
      <c r="AI104" s="592"/>
      <c r="AJ104" s="592"/>
      <c r="AK104" s="592"/>
      <c r="AL104" s="592"/>
      <c r="AM104" s="593"/>
    </row>
    <row r="105" spans="1:39" ht="10.95" customHeight="1" thickTop="1" x14ac:dyDescent="0.25">
      <c r="AC105"/>
      <c r="AD105" s="591"/>
      <c r="AE105" s="592"/>
      <c r="AF105" s="592"/>
      <c r="AG105" s="592"/>
      <c r="AH105" s="592"/>
      <c r="AI105" s="592"/>
      <c r="AJ105" s="592"/>
      <c r="AK105" s="592"/>
      <c r="AL105" s="592"/>
      <c r="AM105" s="593"/>
    </row>
    <row r="106" spans="1:39" ht="10.95" customHeight="1" x14ac:dyDescent="0.25">
      <c r="AC106"/>
      <c r="AD106" s="591"/>
      <c r="AE106" s="592"/>
      <c r="AF106" s="592"/>
      <c r="AG106" s="592"/>
      <c r="AH106" s="592"/>
      <c r="AI106" s="592"/>
      <c r="AJ106" s="592"/>
      <c r="AK106" s="592"/>
      <c r="AL106" s="592"/>
      <c r="AM106" s="593"/>
    </row>
    <row r="107" spans="1:39" ht="10.95" customHeight="1" x14ac:dyDescent="0.25">
      <c r="AC107"/>
      <c r="AD107" s="591"/>
      <c r="AE107" s="592"/>
      <c r="AF107" s="592"/>
      <c r="AG107" s="592"/>
      <c r="AH107" s="592"/>
      <c r="AI107" s="592"/>
      <c r="AJ107" s="592"/>
      <c r="AK107" s="592"/>
      <c r="AL107" s="592"/>
      <c r="AM107" s="593"/>
    </row>
    <row r="108" spans="1:39" ht="10.95" customHeight="1" x14ac:dyDescent="0.25">
      <c r="AC108"/>
      <c r="AD108" s="591"/>
      <c r="AE108" s="592"/>
      <c r="AF108" s="592"/>
      <c r="AG108" s="592"/>
      <c r="AH108" s="592"/>
      <c r="AI108" s="592"/>
      <c r="AJ108" s="592"/>
      <c r="AK108" s="592"/>
      <c r="AL108" s="592"/>
      <c r="AM108" s="593"/>
    </row>
    <row r="109" spans="1:39" ht="10.95" customHeight="1" x14ac:dyDescent="0.25">
      <c r="AC109"/>
      <c r="AD109" s="591"/>
      <c r="AE109" s="592"/>
      <c r="AF109" s="592"/>
      <c r="AG109" s="592"/>
      <c r="AH109" s="592"/>
      <c r="AI109" s="592"/>
      <c r="AJ109" s="592"/>
      <c r="AK109" s="592"/>
      <c r="AL109" s="592"/>
      <c r="AM109" s="593"/>
    </row>
    <row r="110" spans="1:39" ht="10.95" customHeight="1" thickBot="1" x14ac:dyDescent="0.3">
      <c r="AC110"/>
      <c r="AD110" s="591"/>
      <c r="AE110" s="592"/>
      <c r="AF110" s="592"/>
      <c r="AG110" s="592"/>
      <c r="AH110" s="592"/>
      <c r="AI110" s="592"/>
      <c r="AJ110" s="592"/>
      <c r="AK110" s="592"/>
      <c r="AL110" s="592"/>
      <c r="AM110" s="593"/>
    </row>
    <row r="111" spans="1:39" ht="10.95" customHeight="1" thickTop="1" x14ac:dyDescent="0.25">
      <c r="P111" s="1009" t="s">
        <v>49</v>
      </c>
      <c r="Q111" s="1010"/>
      <c r="R111" s="1010"/>
      <c r="S111" s="1010"/>
      <c r="T111" s="1010"/>
      <c r="U111" s="1010"/>
      <c r="V111" s="1010"/>
      <c r="W111" s="1010"/>
      <c r="X111" s="1011"/>
      <c r="AC111"/>
      <c r="AD111" s="591"/>
      <c r="AE111" s="592"/>
      <c r="AF111" s="592"/>
      <c r="AG111" s="592"/>
      <c r="AH111" s="592"/>
      <c r="AI111" s="592"/>
      <c r="AJ111" s="592"/>
      <c r="AK111" s="592"/>
      <c r="AL111" s="592"/>
      <c r="AM111" s="593"/>
    </row>
    <row r="112" spans="1:39" ht="30.6" customHeight="1" thickBot="1" x14ac:dyDescent="0.3">
      <c r="P112" s="1012"/>
      <c r="Q112" s="1013"/>
      <c r="R112" s="1013"/>
      <c r="S112" s="1013"/>
      <c r="T112" s="1013"/>
      <c r="U112" s="1013"/>
      <c r="V112" s="1013"/>
      <c r="W112" s="1013"/>
      <c r="X112" s="1014"/>
      <c r="AC112"/>
      <c r="AD112" s="591"/>
      <c r="AE112" s="592"/>
      <c r="AF112" s="592"/>
      <c r="AG112" s="592"/>
      <c r="AH112" s="592"/>
      <c r="AI112" s="592"/>
      <c r="AJ112" s="592"/>
      <c r="AK112" s="592"/>
      <c r="AL112" s="592"/>
      <c r="AM112" s="593"/>
    </row>
    <row r="113" spans="1:39" ht="10.95" customHeight="1" thickTop="1" x14ac:dyDescent="0.25">
      <c r="P113" s="985" t="s">
        <v>42</v>
      </c>
      <c r="Q113" s="986"/>
      <c r="R113" s="987"/>
      <c r="S113" s="346"/>
      <c r="X113" s="344"/>
      <c r="AC113"/>
      <c r="AD113" s="591"/>
      <c r="AE113" s="592"/>
      <c r="AF113" s="592"/>
      <c r="AG113" s="592"/>
      <c r="AH113" s="592"/>
      <c r="AI113" s="592"/>
      <c r="AJ113" s="592"/>
      <c r="AK113" s="592"/>
      <c r="AL113" s="592"/>
      <c r="AM113" s="593"/>
    </row>
    <row r="114" spans="1:39" ht="10.95" customHeight="1" x14ac:dyDescent="0.25">
      <c r="P114" s="988"/>
      <c r="Q114" s="989"/>
      <c r="R114" s="990"/>
      <c r="S114" s="347"/>
      <c r="X114" s="344"/>
      <c r="AC114"/>
      <c r="AD114" s="591"/>
      <c r="AE114" s="592"/>
      <c r="AF114" s="592"/>
      <c r="AG114" s="592"/>
      <c r="AH114" s="592"/>
      <c r="AI114" s="592"/>
      <c r="AJ114" s="592"/>
      <c r="AK114" s="592"/>
      <c r="AL114" s="592"/>
      <c r="AM114" s="593"/>
    </row>
    <row r="115" spans="1:39" ht="10.95" customHeight="1" x14ac:dyDescent="0.25">
      <c r="O115" s="344"/>
      <c r="P115" s="966" t="s">
        <v>23</v>
      </c>
      <c r="Q115" s="967"/>
      <c r="R115" s="399" t="s">
        <v>6</v>
      </c>
      <c r="S115" s="348"/>
      <c r="X115" s="344"/>
      <c r="AC115"/>
      <c r="AD115" s="591"/>
      <c r="AE115" s="592"/>
      <c r="AF115" s="592"/>
      <c r="AG115" s="592"/>
      <c r="AH115" s="592"/>
      <c r="AI115" s="592"/>
      <c r="AJ115" s="592"/>
      <c r="AK115" s="592"/>
      <c r="AL115" s="592"/>
      <c r="AM115" s="593"/>
    </row>
    <row r="116" spans="1:39" ht="10.95" customHeight="1" x14ac:dyDescent="0.25">
      <c r="O116" s="344"/>
      <c r="P116" s="933" t="s">
        <v>179</v>
      </c>
      <c r="Q116" s="934"/>
      <c r="R116" s="520">
        <v>100</v>
      </c>
      <c r="S116" s="348"/>
      <c r="U116" s="970" t="s">
        <v>50</v>
      </c>
      <c r="V116" s="970"/>
      <c r="W116" s="970"/>
      <c r="X116" s="971"/>
      <c r="AC116"/>
      <c r="AD116" s="591"/>
      <c r="AE116" s="592"/>
      <c r="AF116" s="592"/>
      <c r="AG116" s="592"/>
      <c r="AH116" s="592"/>
      <c r="AI116" s="592"/>
      <c r="AJ116" s="592"/>
      <c r="AK116" s="592"/>
      <c r="AL116" s="592"/>
      <c r="AM116" s="593"/>
    </row>
    <row r="117" spans="1:39" ht="10.95" customHeight="1" thickBot="1" x14ac:dyDescent="0.3">
      <c r="O117" s="344"/>
      <c r="P117" s="922" t="s">
        <v>185</v>
      </c>
      <c r="Q117" s="923"/>
      <c r="R117" s="349">
        <v>2000</v>
      </c>
      <c r="S117" s="348"/>
      <c r="U117" s="972"/>
      <c r="V117" s="972"/>
      <c r="W117" s="972"/>
      <c r="X117" s="973"/>
      <c r="AC117"/>
      <c r="AD117" s="591"/>
      <c r="AE117" s="592"/>
      <c r="AF117" s="592"/>
      <c r="AG117" s="592"/>
      <c r="AH117" s="592"/>
      <c r="AI117" s="592"/>
      <c r="AJ117" s="592"/>
      <c r="AK117" s="592"/>
      <c r="AL117" s="592"/>
      <c r="AM117" s="593"/>
    </row>
    <row r="118" spans="1:39" ht="10.95" customHeight="1" thickTop="1" x14ac:dyDescent="0.25">
      <c r="O118" s="344"/>
      <c r="P118" s="933" t="s">
        <v>180</v>
      </c>
      <c r="Q118" s="934"/>
      <c r="R118" s="520">
        <v>1000</v>
      </c>
      <c r="S118" s="348"/>
      <c r="U118" s="1006" t="s">
        <v>54</v>
      </c>
      <c r="V118" s="1007"/>
      <c r="W118" s="1007"/>
      <c r="X118" s="1008"/>
      <c r="AC118"/>
      <c r="AD118" s="591"/>
      <c r="AE118" s="592"/>
      <c r="AF118" s="592"/>
      <c r="AG118" s="592"/>
      <c r="AH118" s="592"/>
      <c r="AI118" s="592"/>
      <c r="AJ118" s="592"/>
      <c r="AK118" s="592"/>
      <c r="AL118" s="592"/>
      <c r="AM118" s="593"/>
    </row>
    <row r="119" spans="1:39" ht="10.95" customHeight="1" x14ac:dyDescent="0.25">
      <c r="O119" s="344"/>
      <c r="P119" s="922"/>
      <c r="Q119" s="923"/>
      <c r="R119" s="349"/>
      <c r="S119" s="348"/>
      <c r="U119" s="991" t="s">
        <v>23</v>
      </c>
      <c r="V119" s="992"/>
      <c r="W119" s="993"/>
      <c r="X119" s="405" t="s">
        <v>55</v>
      </c>
      <c r="AC119"/>
      <c r="AD119" s="591"/>
      <c r="AE119" s="592"/>
      <c r="AF119" s="592"/>
      <c r="AG119" s="592"/>
      <c r="AH119" s="592"/>
      <c r="AI119" s="592"/>
      <c r="AJ119" s="592"/>
      <c r="AK119" s="592"/>
      <c r="AL119" s="592"/>
      <c r="AM119" s="593"/>
    </row>
    <row r="120" spans="1:39" ht="10.95" customHeight="1" x14ac:dyDescent="0.25">
      <c r="O120" s="344"/>
      <c r="P120" s="933" t="s">
        <v>186</v>
      </c>
      <c r="Q120" s="934"/>
      <c r="R120" s="520">
        <v>400</v>
      </c>
      <c r="S120" s="348"/>
      <c r="U120" s="907" t="s">
        <v>179</v>
      </c>
      <c r="V120" s="908"/>
      <c r="W120" s="909"/>
      <c r="X120" s="521">
        <v>100</v>
      </c>
      <c r="AC120"/>
      <c r="AD120" s="591"/>
      <c r="AE120" s="592"/>
      <c r="AF120" s="592"/>
      <c r="AG120" s="592"/>
      <c r="AH120" s="592"/>
      <c r="AI120" s="592"/>
      <c r="AJ120" s="592"/>
      <c r="AK120" s="592"/>
      <c r="AL120" s="592"/>
      <c r="AM120" s="593"/>
    </row>
    <row r="121" spans="1:39" ht="10.95" customHeight="1" x14ac:dyDescent="0.25">
      <c r="O121" s="344"/>
      <c r="P121" s="922"/>
      <c r="Q121" s="923"/>
      <c r="R121" s="349">
        <v>1300</v>
      </c>
      <c r="S121" s="348"/>
      <c r="U121" s="907" t="s">
        <v>186</v>
      </c>
      <c r="V121" s="908"/>
      <c r="W121" s="909"/>
      <c r="X121" s="521">
        <v>400</v>
      </c>
      <c r="AC121"/>
      <c r="AD121" s="591"/>
      <c r="AE121" s="592"/>
      <c r="AF121" s="592"/>
      <c r="AG121" s="592"/>
      <c r="AH121" s="592"/>
      <c r="AI121" s="592"/>
      <c r="AJ121" s="592"/>
      <c r="AK121" s="592"/>
      <c r="AL121" s="592"/>
      <c r="AM121" s="593"/>
    </row>
    <row r="122" spans="1:39" ht="10.95" customHeight="1" x14ac:dyDescent="0.25">
      <c r="O122" s="344"/>
      <c r="P122" s="922"/>
      <c r="Q122" s="923"/>
      <c r="R122" s="350">
        <v>100</v>
      </c>
      <c r="S122" s="348"/>
      <c r="U122" s="907" t="s">
        <v>180</v>
      </c>
      <c r="V122" s="908"/>
      <c r="W122" s="909"/>
      <c r="X122" s="521">
        <v>1000</v>
      </c>
      <c r="AC122"/>
      <c r="AD122" s="591"/>
      <c r="AE122" s="592"/>
      <c r="AF122" s="592"/>
      <c r="AG122" s="592"/>
      <c r="AH122" s="592"/>
      <c r="AI122" s="592"/>
      <c r="AJ122" s="592"/>
      <c r="AK122" s="592"/>
      <c r="AL122" s="592"/>
      <c r="AM122" s="593"/>
    </row>
    <row r="123" spans="1:39" ht="13.2" customHeight="1" x14ac:dyDescent="0.25">
      <c r="O123" s="344"/>
      <c r="P123" s="924" t="s">
        <v>59</v>
      </c>
      <c r="Q123" s="925"/>
      <c r="R123" s="400">
        <f>SUM(R116:R122)</f>
        <v>4900</v>
      </c>
      <c r="S123" s="401"/>
      <c r="T123" s="80"/>
      <c r="U123" s="910"/>
      <c r="V123" s="911"/>
      <c r="W123" s="911"/>
      <c r="X123" s="351"/>
      <c r="AC123"/>
      <c r="AD123" s="591"/>
      <c r="AE123" s="592"/>
      <c r="AF123" s="592"/>
      <c r="AG123" s="592"/>
      <c r="AH123" s="592"/>
      <c r="AI123" s="592"/>
      <c r="AJ123" s="592"/>
      <c r="AK123" s="592"/>
      <c r="AL123" s="592"/>
      <c r="AM123" s="593"/>
    </row>
    <row r="124" spans="1:39" ht="16.2" customHeight="1" x14ac:dyDescent="0.25">
      <c r="P124" s="912"/>
      <c r="Q124" s="874"/>
      <c r="R124" s="874"/>
      <c r="S124" s="874"/>
      <c r="T124" s="80"/>
      <c r="U124" s="919" t="s">
        <v>56</v>
      </c>
      <c r="V124" s="920"/>
      <c r="W124" s="921"/>
      <c r="X124" s="404">
        <f>SUM(X120:X123)</f>
        <v>1500</v>
      </c>
      <c r="AC124"/>
      <c r="AD124" s="591"/>
      <c r="AE124" s="592"/>
      <c r="AF124" s="592"/>
      <c r="AG124" s="592"/>
      <c r="AH124" s="592"/>
      <c r="AI124" s="592"/>
      <c r="AJ124" s="592"/>
      <c r="AK124" s="592"/>
      <c r="AL124" s="592"/>
      <c r="AM124" s="593"/>
    </row>
    <row r="125" spans="1:39" ht="15.6" customHeight="1" thickBot="1" x14ac:dyDescent="0.3">
      <c r="P125" s="904" t="s">
        <v>9</v>
      </c>
      <c r="Q125" s="905"/>
      <c r="R125" s="913"/>
      <c r="S125" s="402">
        <f>SUM(R123/10)</f>
        <v>490</v>
      </c>
      <c r="T125" s="519"/>
      <c r="U125" s="916" t="s">
        <v>57</v>
      </c>
      <c r="V125" s="917"/>
      <c r="W125" s="918"/>
      <c r="X125" s="403">
        <f>SUM(X124/10)</f>
        <v>150</v>
      </c>
      <c r="AC125"/>
      <c r="AD125" s="591"/>
      <c r="AE125" s="592"/>
      <c r="AF125" s="592"/>
      <c r="AG125" s="592"/>
      <c r="AH125" s="592"/>
      <c r="AI125" s="592"/>
      <c r="AJ125" s="592"/>
      <c r="AK125" s="592"/>
      <c r="AL125" s="592"/>
      <c r="AM125" s="593"/>
    </row>
    <row r="126" spans="1:39" ht="16.95" customHeight="1" thickTop="1" x14ac:dyDescent="0.25">
      <c r="A126" s="852" t="s">
        <v>194</v>
      </c>
      <c r="B126" s="852"/>
      <c r="O126" s="519"/>
      <c r="T126" s="80"/>
      <c r="X126" s="352"/>
      <c r="AC126"/>
      <c r="AD126" s="591"/>
      <c r="AE126" s="592"/>
      <c r="AF126" s="592"/>
      <c r="AG126" s="592"/>
      <c r="AH126" s="592"/>
      <c r="AI126" s="592"/>
      <c r="AJ126" s="592"/>
      <c r="AK126" s="592"/>
      <c r="AL126" s="592"/>
      <c r="AM126" s="593"/>
    </row>
    <row r="127" spans="1:39" ht="15.75" customHeight="1" x14ac:dyDescent="0.25">
      <c r="A127" s="852" t="s">
        <v>195</v>
      </c>
      <c r="B127" s="852"/>
      <c r="P127" s="914"/>
      <c r="Q127" s="915"/>
      <c r="R127" s="915"/>
      <c r="S127" s="915"/>
      <c r="T127" s="518"/>
      <c r="U127" s="518"/>
      <c r="X127" s="344"/>
      <c r="AC127"/>
      <c r="AD127" s="591"/>
      <c r="AE127" s="592"/>
      <c r="AF127" s="592"/>
      <c r="AG127" s="592"/>
      <c r="AH127" s="592"/>
      <c r="AI127" s="592"/>
      <c r="AJ127" s="592"/>
      <c r="AK127" s="592"/>
      <c r="AL127" s="592"/>
      <c r="AM127" s="593"/>
    </row>
    <row r="128" spans="1:39" ht="18.600000000000001" customHeight="1" x14ac:dyDescent="0.25">
      <c r="P128" s="926" t="s">
        <v>187</v>
      </c>
      <c r="Q128" s="927"/>
      <c r="R128" s="927"/>
      <c r="S128" s="927"/>
      <c r="T128" s="927"/>
      <c r="U128" s="927"/>
      <c r="V128" s="928"/>
      <c r="W128" s="889">
        <f>SUM(X125)</f>
        <v>150</v>
      </c>
      <c r="X128" s="890"/>
      <c r="AC128"/>
      <c r="AD128" s="591"/>
      <c r="AE128" s="592"/>
      <c r="AF128" s="592"/>
      <c r="AG128" s="592"/>
      <c r="AH128" s="592"/>
      <c r="AI128" s="592"/>
      <c r="AJ128" s="592"/>
      <c r="AK128" s="592"/>
      <c r="AL128" s="592"/>
      <c r="AM128" s="593"/>
    </row>
    <row r="129" spans="4:39" ht="14.25" customHeight="1" x14ac:dyDescent="0.25">
      <c r="P129" s="929" t="s">
        <v>58</v>
      </c>
      <c r="Q129" s="930"/>
      <c r="R129" s="930"/>
      <c r="S129" s="930"/>
      <c r="T129" s="930"/>
      <c r="U129" s="930"/>
      <c r="V129" s="930"/>
      <c r="W129" s="891">
        <f>SUM(S125+W128)</f>
        <v>640</v>
      </c>
      <c r="X129" s="891"/>
      <c r="AC129"/>
      <c r="AD129" s="591"/>
      <c r="AE129" s="592"/>
      <c r="AF129" s="592"/>
      <c r="AG129" s="592"/>
      <c r="AH129" s="592"/>
      <c r="AI129" s="592"/>
      <c r="AJ129" s="592"/>
      <c r="AK129" s="592"/>
      <c r="AL129" s="592"/>
      <c r="AM129" s="593"/>
    </row>
    <row r="130" spans="4:39" ht="12.75" customHeight="1" thickBot="1" x14ac:dyDescent="0.3">
      <c r="P130" s="931"/>
      <c r="Q130" s="932"/>
      <c r="R130" s="932"/>
      <c r="S130" s="932"/>
      <c r="T130" s="932"/>
      <c r="U130" s="932"/>
      <c r="V130" s="932"/>
      <c r="W130" s="892"/>
      <c r="X130" s="892"/>
      <c r="AC130"/>
      <c r="AD130" s="591"/>
      <c r="AE130" s="592"/>
      <c r="AF130" s="592"/>
      <c r="AG130" s="592"/>
      <c r="AH130" s="592"/>
      <c r="AI130" s="592"/>
      <c r="AJ130" s="592"/>
      <c r="AK130" s="592"/>
      <c r="AL130" s="592"/>
      <c r="AM130" s="593"/>
    </row>
    <row r="131" spans="4:39" ht="10.95" customHeight="1" thickTop="1" x14ac:dyDescent="0.25">
      <c r="AC131"/>
      <c r="AD131" s="591"/>
      <c r="AE131" s="592"/>
      <c r="AF131" s="592"/>
      <c r="AG131" s="592"/>
      <c r="AH131" s="592"/>
      <c r="AI131" s="592"/>
      <c r="AJ131" s="592"/>
      <c r="AK131" s="592"/>
      <c r="AL131" s="592"/>
      <c r="AM131" s="593"/>
    </row>
    <row r="132" spans="4:39" ht="10.95" customHeight="1" x14ac:dyDescent="0.25">
      <c r="AC132"/>
      <c r="AD132" s="591"/>
      <c r="AE132" s="592"/>
      <c r="AF132" s="592"/>
      <c r="AG132" s="592"/>
      <c r="AH132" s="592"/>
      <c r="AI132" s="592"/>
      <c r="AJ132" s="592"/>
      <c r="AK132" s="592"/>
      <c r="AL132" s="592"/>
      <c r="AM132" s="593"/>
    </row>
    <row r="133" spans="4:39" ht="10.95" customHeight="1" x14ac:dyDescent="0.25">
      <c r="AC133"/>
      <c r="AD133" s="591"/>
      <c r="AE133" s="592"/>
      <c r="AF133" s="592"/>
      <c r="AG133" s="592"/>
      <c r="AH133" s="592"/>
      <c r="AI133" s="592"/>
      <c r="AJ133" s="592"/>
      <c r="AK133" s="592"/>
      <c r="AL133" s="592"/>
      <c r="AM133" s="593"/>
    </row>
    <row r="134" spans="4:39" ht="19.95" customHeight="1" x14ac:dyDescent="0.25">
      <c r="AC134"/>
      <c r="AD134" s="591"/>
      <c r="AE134" s="592"/>
      <c r="AF134" s="592"/>
      <c r="AG134" s="592"/>
      <c r="AH134" s="592"/>
      <c r="AI134" s="592"/>
      <c r="AJ134" s="592"/>
      <c r="AK134" s="592"/>
      <c r="AL134" s="592"/>
      <c r="AM134" s="593"/>
    </row>
    <row r="135" spans="4:39" ht="10.95" customHeight="1" x14ac:dyDescent="0.25">
      <c r="AC135"/>
      <c r="AD135" s="591"/>
      <c r="AE135" s="592"/>
      <c r="AF135" s="592"/>
      <c r="AG135" s="592"/>
      <c r="AH135" s="592"/>
      <c r="AI135" s="592"/>
      <c r="AJ135" s="592"/>
      <c r="AK135" s="592"/>
      <c r="AL135" s="592"/>
      <c r="AM135" s="593"/>
    </row>
    <row r="136" spans="4:39" ht="7.5" hidden="1" customHeight="1" x14ac:dyDescent="0.25">
      <c r="D136" s="354"/>
      <c r="E136" s="354"/>
      <c r="F136" s="354"/>
      <c r="G136" s="354"/>
      <c r="H136" s="354"/>
      <c r="I136" s="354"/>
      <c r="J136" s="354"/>
      <c r="K136" s="354"/>
      <c r="L136" s="354"/>
      <c r="M136" s="354"/>
      <c r="N136" s="354"/>
      <c r="O136" s="354"/>
      <c r="P136" s="493"/>
      <c r="Q136" s="493"/>
      <c r="AC136"/>
      <c r="AD136" s="591"/>
      <c r="AE136" s="592"/>
      <c r="AF136" s="592"/>
      <c r="AG136" s="592"/>
      <c r="AH136" s="592"/>
      <c r="AI136" s="592"/>
      <c r="AJ136" s="592"/>
      <c r="AK136" s="592"/>
      <c r="AL136" s="592"/>
      <c r="AM136" s="593"/>
    </row>
    <row r="137" spans="4:39" ht="10.95" customHeight="1" x14ac:dyDescent="0.25">
      <c r="AC137"/>
      <c r="AD137" s="591"/>
      <c r="AE137" s="592"/>
      <c r="AF137" s="592"/>
      <c r="AG137" s="592"/>
      <c r="AH137" s="592"/>
      <c r="AI137" s="592"/>
      <c r="AJ137" s="592"/>
      <c r="AK137" s="592"/>
      <c r="AL137" s="592"/>
      <c r="AM137" s="593"/>
    </row>
    <row r="138" spans="4:39" ht="9" customHeight="1" thickBot="1" x14ac:dyDescent="0.3">
      <c r="O138" s="493"/>
      <c r="P138" s="345"/>
      <c r="Q138" s="345"/>
      <c r="R138" s="345"/>
      <c r="S138" s="345"/>
      <c r="T138" s="345"/>
      <c r="U138" s="345"/>
      <c r="V138" s="345"/>
      <c r="W138" s="345"/>
      <c r="X138" s="345"/>
      <c r="Y138" s="345"/>
      <c r="Z138" s="345"/>
      <c r="AA138" s="345"/>
      <c r="AB138" s="80"/>
      <c r="AC138"/>
      <c r="AD138" s="591"/>
      <c r="AE138" s="592"/>
      <c r="AF138" s="592"/>
      <c r="AG138" s="592"/>
      <c r="AH138" s="592"/>
      <c r="AI138" s="592"/>
      <c r="AJ138" s="592"/>
      <c r="AK138" s="592"/>
      <c r="AL138" s="592"/>
      <c r="AM138" s="593"/>
    </row>
    <row r="139" spans="4:39" ht="10.95" customHeight="1" thickTop="1" x14ac:dyDescent="0.25">
      <c r="M139" s="493"/>
      <c r="N139" s="394"/>
      <c r="O139" s="394"/>
      <c r="P139" s="954"/>
      <c r="Q139" s="935" t="s">
        <v>134</v>
      </c>
      <c r="R139" s="935"/>
      <c r="S139" s="935"/>
      <c r="T139" s="935"/>
      <c r="U139" s="935"/>
      <c r="V139" s="935"/>
      <c r="W139" s="935"/>
      <c r="X139" s="935"/>
      <c r="Y139" s="935"/>
      <c r="Z139" s="935"/>
      <c r="AA139" s="951"/>
      <c r="AB139" s="80"/>
      <c r="AC139"/>
      <c r="AD139" s="1047"/>
      <c r="AE139" s="1048"/>
      <c r="AF139" s="1048"/>
      <c r="AG139" s="1048"/>
      <c r="AH139" s="1048"/>
      <c r="AI139" s="1048"/>
      <c r="AJ139" s="1048"/>
      <c r="AK139" s="1048"/>
      <c r="AL139" s="1048"/>
      <c r="AM139" s="1049"/>
    </row>
    <row r="140" spans="4:39" ht="10.95" customHeight="1" x14ac:dyDescent="0.25">
      <c r="M140" s="493"/>
      <c r="N140" s="232"/>
      <c r="O140" s="395"/>
      <c r="P140" s="955"/>
      <c r="Q140" s="936"/>
      <c r="R140" s="936"/>
      <c r="S140" s="936"/>
      <c r="T140" s="936"/>
      <c r="U140" s="936"/>
      <c r="V140" s="936"/>
      <c r="W140" s="936"/>
      <c r="X140" s="936"/>
      <c r="Y140" s="936"/>
      <c r="Z140" s="936"/>
      <c r="AA140" s="952"/>
      <c r="AB140" s="80"/>
      <c r="AC140"/>
      <c r="AD140" s="1047"/>
      <c r="AE140" s="1048"/>
      <c r="AF140" s="1048"/>
      <c r="AG140" s="1048"/>
      <c r="AH140" s="1048"/>
      <c r="AI140" s="1048"/>
      <c r="AJ140" s="1048"/>
      <c r="AK140" s="1048"/>
      <c r="AL140" s="1048"/>
      <c r="AM140" s="1049"/>
    </row>
    <row r="141" spans="4:39" ht="22.5" customHeight="1" thickBot="1" x14ac:dyDescent="0.3">
      <c r="M141" s="493"/>
      <c r="N141" s="232"/>
      <c r="O141" s="394"/>
      <c r="P141" s="956"/>
      <c r="Q141" s="937"/>
      <c r="R141" s="937"/>
      <c r="S141" s="937"/>
      <c r="T141" s="937"/>
      <c r="U141" s="937"/>
      <c r="V141" s="937"/>
      <c r="W141" s="937"/>
      <c r="X141" s="937"/>
      <c r="Y141" s="937"/>
      <c r="Z141" s="937"/>
      <c r="AA141" s="953"/>
      <c r="AB141" s="80"/>
      <c r="AC141"/>
      <c r="AD141" s="1047"/>
      <c r="AE141" s="1048"/>
      <c r="AF141" s="1048"/>
      <c r="AG141" s="1048"/>
      <c r="AH141" s="1048"/>
      <c r="AI141" s="1048"/>
      <c r="AJ141" s="1048"/>
      <c r="AK141" s="1048"/>
      <c r="AL141" s="1048"/>
      <c r="AM141" s="1049"/>
    </row>
    <row r="142" spans="4:39" ht="10.95" customHeight="1" thickTop="1" x14ac:dyDescent="0.25">
      <c r="M142" s="493"/>
      <c r="N142" s="232"/>
      <c r="O142" s="232"/>
      <c r="P142" s="406"/>
      <c r="Q142" s="407"/>
      <c r="R142" s="938" t="s">
        <v>86</v>
      </c>
      <c r="S142" s="939"/>
      <c r="T142" s="408"/>
      <c r="U142" s="409"/>
      <c r="V142" s="410"/>
      <c r="W142" s="411"/>
      <c r="X142" s="412"/>
      <c r="Y142" s="412"/>
      <c r="Z142" s="413"/>
      <c r="AA142" s="414"/>
      <c r="AB142" s="355"/>
      <c r="AC142"/>
      <c r="AD142" s="1047"/>
      <c r="AE142" s="1048"/>
      <c r="AF142" s="1048"/>
      <c r="AG142" s="1048"/>
      <c r="AH142" s="1048"/>
      <c r="AI142" s="1048"/>
      <c r="AJ142" s="1048"/>
      <c r="AK142" s="1048"/>
      <c r="AL142" s="1048"/>
      <c r="AM142" s="1049"/>
    </row>
    <row r="143" spans="4:39" ht="10.95" customHeight="1" x14ac:dyDescent="0.25">
      <c r="M143" s="493"/>
      <c r="N143" s="232"/>
      <c r="O143" s="232"/>
      <c r="P143" s="941" t="s">
        <v>130</v>
      </c>
      <c r="Q143" s="942"/>
      <c r="R143" s="940"/>
      <c r="S143" s="940"/>
      <c r="T143" s="943" t="s">
        <v>123</v>
      </c>
      <c r="U143" s="944"/>
      <c r="V143" s="945" t="s">
        <v>87</v>
      </c>
      <c r="W143" s="946"/>
      <c r="X143" s="947" t="s">
        <v>124</v>
      </c>
      <c r="Y143" s="948"/>
      <c r="Z143" s="949" t="s">
        <v>88</v>
      </c>
      <c r="AA143" s="950"/>
      <c r="AB143" s="356"/>
      <c r="AC143"/>
      <c r="AD143" s="1047"/>
      <c r="AE143" s="1048"/>
      <c r="AF143" s="1048"/>
      <c r="AG143" s="1048"/>
      <c r="AH143" s="1048"/>
      <c r="AI143" s="1048"/>
      <c r="AJ143" s="1048"/>
      <c r="AK143" s="1048"/>
      <c r="AL143" s="1048"/>
      <c r="AM143" s="1049"/>
    </row>
    <row r="144" spans="4:39" ht="10.95" customHeight="1" x14ac:dyDescent="0.25">
      <c r="M144" s="493"/>
      <c r="N144" s="232"/>
      <c r="O144" s="232"/>
      <c r="P144" s="881">
        <v>1000</v>
      </c>
      <c r="Q144" s="882"/>
      <c r="R144" s="883">
        <v>100</v>
      </c>
      <c r="S144" s="884"/>
      <c r="T144" s="885">
        <v>200</v>
      </c>
      <c r="U144" s="882"/>
      <c r="V144" s="872">
        <v>100</v>
      </c>
      <c r="W144" s="886"/>
      <c r="X144" s="885">
        <v>5</v>
      </c>
      <c r="Y144" s="882"/>
      <c r="Z144" s="872">
        <v>25</v>
      </c>
      <c r="AA144" s="873"/>
      <c r="AB144" s="357"/>
      <c r="AC144"/>
      <c r="AD144" s="1047"/>
      <c r="AE144" s="1048"/>
      <c r="AF144" s="1048"/>
      <c r="AG144" s="1048"/>
      <c r="AH144" s="1048"/>
      <c r="AI144" s="1048"/>
      <c r="AJ144" s="1048"/>
      <c r="AK144" s="1048"/>
      <c r="AL144" s="1048"/>
      <c r="AM144" s="1049"/>
    </row>
    <row r="145" spans="1:39" ht="10.95" customHeight="1" x14ac:dyDescent="0.25">
      <c r="M145" s="493"/>
      <c r="N145" s="232"/>
      <c r="O145" s="232"/>
      <c r="P145" s="881">
        <v>100</v>
      </c>
      <c r="Q145" s="882"/>
      <c r="R145" s="883"/>
      <c r="S145" s="884"/>
      <c r="T145" s="885">
        <v>100</v>
      </c>
      <c r="U145" s="882"/>
      <c r="V145" s="872"/>
      <c r="W145" s="886"/>
      <c r="X145" s="885">
        <v>25</v>
      </c>
      <c r="Y145" s="882"/>
      <c r="Z145" s="872"/>
      <c r="AA145" s="873"/>
      <c r="AB145" s="357"/>
      <c r="AC145"/>
      <c r="AD145" s="1047"/>
      <c r="AE145" s="1048"/>
      <c r="AF145" s="1048"/>
      <c r="AG145" s="1048"/>
      <c r="AH145" s="1048"/>
      <c r="AI145" s="1048"/>
      <c r="AJ145" s="1048"/>
      <c r="AK145" s="1048"/>
      <c r="AL145" s="1048"/>
      <c r="AM145" s="1049"/>
    </row>
    <row r="146" spans="1:39" ht="10.95" customHeight="1" x14ac:dyDescent="0.25">
      <c r="M146" s="493"/>
      <c r="N146" s="493"/>
      <c r="O146" s="232"/>
      <c r="P146" s="881"/>
      <c r="Q146" s="882"/>
      <c r="R146" s="883"/>
      <c r="S146" s="884"/>
      <c r="T146" s="885"/>
      <c r="U146" s="882"/>
      <c r="V146" s="872"/>
      <c r="W146" s="886"/>
      <c r="X146" s="885"/>
      <c r="Y146" s="882"/>
      <c r="Z146" s="872"/>
      <c r="AA146" s="873"/>
      <c r="AB146" s="357"/>
      <c r="AC146"/>
      <c r="AD146" s="1047"/>
      <c r="AE146" s="1048"/>
      <c r="AF146" s="1048"/>
      <c r="AG146" s="1048"/>
      <c r="AH146" s="1048"/>
      <c r="AI146" s="1048"/>
      <c r="AJ146" s="1048"/>
      <c r="AK146" s="1048"/>
      <c r="AL146" s="1048"/>
      <c r="AM146" s="1049"/>
    </row>
    <row r="147" spans="1:39" ht="12.75" customHeight="1" thickBot="1" x14ac:dyDescent="0.3">
      <c r="A147" s="853" t="s">
        <v>194</v>
      </c>
      <c r="B147" s="853"/>
      <c r="M147" s="493"/>
      <c r="N147" s="232"/>
      <c r="O147" s="232"/>
      <c r="P147" s="415" t="s">
        <v>43</v>
      </c>
      <c r="Q147" s="502">
        <f>SUM(P144:Q146)</f>
        <v>1100</v>
      </c>
      <c r="R147" s="479" t="s">
        <v>43</v>
      </c>
      <c r="S147" s="503">
        <f>SUM(R144:S146)</f>
        <v>100</v>
      </c>
      <c r="T147" s="416" t="s">
        <v>43</v>
      </c>
      <c r="U147" s="504">
        <f>SUM(T144:U146)</f>
        <v>300</v>
      </c>
      <c r="V147" s="480" t="s">
        <v>43</v>
      </c>
      <c r="W147" s="505">
        <f>SUM(V144:W146)</f>
        <v>100</v>
      </c>
      <c r="X147" s="417" t="s">
        <v>43</v>
      </c>
      <c r="Y147" s="418">
        <f>SUM(X144:Y146)</f>
        <v>30</v>
      </c>
      <c r="Z147" s="480" t="s">
        <v>43</v>
      </c>
      <c r="AA147" s="506">
        <f>SUM(Z144:AA146)</f>
        <v>25</v>
      </c>
      <c r="AB147" s="358"/>
      <c r="AC147"/>
      <c r="AD147" s="1047"/>
      <c r="AE147" s="1048"/>
      <c r="AF147" s="1048"/>
      <c r="AG147" s="1048"/>
      <c r="AH147" s="1048"/>
      <c r="AI147" s="1048"/>
      <c r="AJ147" s="1048"/>
      <c r="AK147" s="1048"/>
      <c r="AL147" s="1048"/>
      <c r="AM147" s="1049"/>
    </row>
    <row r="148" spans="1:39" ht="12.75" customHeight="1" thickTop="1" x14ac:dyDescent="0.25">
      <c r="A148" s="853" t="s">
        <v>195</v>
      </c>
      <c r="B148" s="853"/>
      <c r="M148" s="494"/>
      <c r="N148" s="232"/>
      <c r="O148" s="394"/>
      <c r="P148" s="499"/>
      <c r="Q148" s="498"/>
      <c r="R148" s="501" t="s">
        <v>181</v>
      </c>
      <c r="S148" s="508">
        <f>SUM(S147/10)</f>
        <v>10</v>
      </c>
      <c r="T148" s="509"/>
      <c r="U148" s="498"/>
      <c r="V148" s="500" t="s">
        <v>181</v>
      </c>
      <c r="W148" s="507">
        <f>SUM(W147/10)</f>
        <v>10</v>
      </c>
      <c r="X148" s="509"/>
      <c r="Y148" s="498"/>
      <c r="Z148" s="500" t="s">
        <v>181</v>
      </c>
      <c r="AA148" s="508">
        <f>SUM(AA147)</f>
        <v>25</v>
      </c>
      <c r="AB148" s="358"/>
      <c r="AC148"/>
      <c r="AD148" s="1047"/>
      <c r="AE148" s="1048"/>
      <c r="AF148" s="1048"/>
      <c r="AG148" s="1048"/>
      <c r="AH148" s="1048"/>
      <c r="AI148" s="1048"/>
      <c r="AJ148" s="1048"/>
      <c r="AK148" s="1048"/>
      <c r="AL148" s="1048"/>
      <c r="AM148" s="1049"/>
    </row>
    <row r="149" spans="1:39" ht="10.95" customHeight="1" x14ac:dyDescent="0.25">
      <c r="M149" s="493"/>
      <c r="N149" s="232"/>
      <c r="O149" s="394"/>
      <c r="P149" s="258"/>
      <c r="Q149" s="258"/>
      <c r="R149" s="258"/>
      <c r="S149" s="258"/>
      <c r="T149" s="258"/>
      <c r="U149" s="258"/>
      <c r="V149" s="258"/>
      <c r="W149" s="258"/>
      <c r="X149" s="258"/>
      <c r="Y149" s="258"/>
      <c r="Z149" s="258"/>
      <c r="AA149" s="258"/>
      <c r="AB149" s="81"/>
      <c r="AC149"/>
      <c r="AD149" s="1047"/>
      <c r="AE149" s="1048"/>
      <c r="AF149" s="1048"/>
      <c r="AG149" s="1048"/>
      <c r="AH149" s="1048"/>
      <c r="AI149" s="1048"/>
      <c r="AJ149" s="1048"/>
      <c r="AK149" s="1048"/>
      <c r="AL149" s="1048"/>
      <c r="AM149" s="1049"/>
    </row>
    <row r="150" spans="1:39" ht="10.95" hidden="1" customHeight="1" x14ac:dyDescent="0.25">
      <c r="M150" s="493"/>
      <c r="N150" s="874"/>
      <c r="O150" s="874"/>
      <c r="P150" s="875" t="s">
        <v>127</v>
      </c>
      <c r="Q150" s="875"/>
      <c r="R150" s="875"/>
      <c r="S150" s="419">
        <f>SUM(Q147-S147)</f>
        <v>1000</v>
      </c>
      <c r="T150" s="876" t="s">
        <v>128</v>
      </c>
      <c r="U150" s="876"/>
      <c r="V150" s="876"/>
      <c r="W150" s="420">
        <f>SUM(U147+W147)</f>
        <v>400</v>
      </c>
      <c r="X150" s="876" t="s">
        <v>129</v>
      </c>
      <c r="Y150" s="876"/>
      <c r="Z150" s="876"/>
      <c r="AA150" s="497">
        <f>SUM(Y147+AA147)</f>
        <v>55</v>
      </c>
      <c r="AB150" s="358"/>
      <c r="AC150"/>
      <c r="AD150" s="1047"/>
      <c r="AE150" s="1048"/>
      <c r="AF150" s="1048"/>
      <c r="AG150" s="1048"/>
      <c r="AH150" s="1048"/>
      <c r="AI150" s="1048"/>
      <c r="AJ150" s="1048"/>
      <c r="AK150" s="1048"/>
      <c r="AL150" s="1048"/>
      <c r="AM150" s="1049"/>
    </row>
    <row r="151" spans="1:39" ht="10.95" customHeight="1" x14ac:dyDescent="0.25">
      <c r="M151" s="493"/>
      <c r="N151" s="232"/>
      <c r="O151" s="394"/>
      <c r="P151" s="486"/>
      <c r="Q151" s="486"/>
      <c r="R151" s="258"/>
      <c r="S151" s="258"/>
      <c r="T151" s="258"/>
      <c r="U151" s="258"/>
      <c r="V151" s="258"/>
      <c r="W151" s="258"/>
      <c r="X151" s="258"/>
      <c r="Y151" s="258"/>
      <c r="Z151" s="258"/>
      <c r="AA151" s="258"/>
      <c r="AB151" s="81"/>
      <c r="AC151"/>
      <c r="AD151" s="1047"/>
      <c r="AE151" s="1048"/>
      <c r="AF151" s="1048"/>
      <c r="AG151" s="1048"/>
      <c r="AH151" s="1048"/>
      <c r="AI151" s="1048"/>
      <c r="AJ151" s="1048"/>
      <c r="AK151" s="1048"/>
      <c r="AL151" s="1048"/>
      <c r="AM151" s="1049"/>
    </row>
    <row r="152" spans="1:39" ht="17.399999999999999" hidden="1" customHeight="1" x14ac:dyDescent="0.25">
      <c r="M152" s="493"/>
      <c r="N152" s="232"/>
      <c r="O152" s="394"/>
      <c r="P152" s="887" t="s">
        <v>175</v>
      </c>
      <c r="Q152" s="887"/>
      <c r="R152" s="888">
        <f>AA147+(W147/10)+(S147/10)</f>
        <v>45</v>
      </c>
      <c r="S152" s="888"/>
      <c r="T152" s="258"/>
      <c r="U152" s="258"/>
      <c r="V152" s="258"/>
      <c r="W152" s="258"/>
      <c r="X152" s="258"/>
      <c r="Y152" s="258"/>
      <c r="Z152" s="258"/>
      <c r="AA152" s="258"/>
      <c r="AB152" s="81"/>
      <c r="AC152"/>
      <c r="AD152" s="1047"/>
      <c r="AE152" s="1048"/>
      <c r="AF152" s="1048"/>
      <c r="AG152" s="1048"/>
      <c r="AH152" s="1048"/>
      <c r="AI152" s="1048"/>
      <c r="AJ152" s="1048"/>
      <c r="AK152" s="1048"/>
      <c r="AL152" s="1048"/>
      <c r="AM152" s="1049"/>
    </row>
    <row r="153" spans="1:39" ht="27" customHeight="1" x14ac:dyDescent="0.25">
      <c r="M153" s="493"/>
      <c r="N153" s="232"/>
      <c r="O153" s="394"/>
      <c r="P153" s="262"/>
      <c r="Q153" s="262"/>
      <c r="R153" s="496"/>
      <c r="S153" s="496"/>
      <c r="T153" s="258"/>
      <c r="U153" s="258"/>
      <c r="V153" s="258"/>
      <c r="W153" s="258"/>
      <c r="X153" s="258"/>
      <c r="Y153" s="258"/>
      <c r="Z153" s="258"/>
      <c r="AA153" s="258"/>
      <c r="AB153" s="81"/>
      <c r="AC153"/>
      <c r="AD153" s="1047"/>
      <c r="AE153" s="1048"/>
      <c r="AF153" s="1048"/>
      <c r="AG153" s="1048"/>
      <c r="AH153" s="1048"/>
      <c r="AI153" s="1048"/>
      <c r="AJ153" s="1048"/>
      <c r="AK153" s="1048"/>
      <c r="AL153" s="1048"/>
      <c r="AM153" s="1049"/>
    </row>
    <row r="154" spans="1:39" ht="11.25" customHeight="1" x14ac:dyDescent="0.25">
      <c r="M154" s="493"/>
      <c r="N154" s="232"/>
      <c r="O154" s="232"/>
      <c r="P154" s="879" t="s">
        <v>89</v>
      </c>
      <c r="Q154" s="879"/>
      <c r="R154" s="879"/>
      <c r="S154" s="878">
        <f>SUM(Q147-U147)</f>
        <v>800</v>
      </c>
      <c r="T154" s="879" t="s">
        <v>47</v>
      </c>
      <c r="U154" s="878">
        <f>SUM(S154/10)</f>
        <v>80</v>
      </c>
      <c r="V154" s="877" t="s">
        <v>90</v>
      </c>
      <c r="W154" s="877"/>
      <c r="X154" s="878">
        <f>SUM(Y147)</f>
        <v>30</v>
      </c>
      <c r="Y154" s="879" t="s">
        <v>83</v>
      </c>
      <c r="Z154" s="879"/>
      <c r="AA154" s="880">
        <f>SUM(U154-X154)</f>
        <v>50</v>
      </c>
      <c r="AB154" s="359"/>
      <c r="AC154"/>
      <c r="AD154" s="1047"/>
      <c r="AE154" s="1048"/>
      <c r="AF154" s="1048"/>
      <c r="AG154" s="1048"/>
      <c r="AH154" s="1048"/>
      <c r="AI154" s="1048"/>
      <c r="AJ154" s="1048"/>
      <c r="AK154" s="1048"/>
      <c r="AL154" s="1048"/>
      <c r="AM154" s="1049"/>
    </row>
    <row r="155" spans="1:39" ht="12.75" customHeight="1" x14ac:dyDescent="0.25">
      <c r="M155" s="493"/>
      <c r="N155" s="232"/>
      <c r="O155" s="232"/>
      <c r="P155" s="879"/>
      <c r="Q155" s="879"/>
      <c r="R155" s="879"/>
      <c r="S155" s="878"/>
      <c r="T155" s="879"/>
      <c r="U155" s="878"/>
      <c r="V155" s="877"/>
      <c r="W155" s="877"/>
      <c r="X155" s="878"/>
      <c r="Y155" s="879"/>
      <c r="Z155" s="879"/>
      <c r="AA155" s="880"/>
      <c r="AB155" s="359"/>
      <c r="AC155"/>
      <c r="AD155" s="1047"/>
      <c r="AE155" s="1048"/>
      <c r="AF155" s="1048"/>
      <c r="AG155" s="1048"/>
      <c r="AH155" s="1048"/>
      <c r="AI155" s="1048"/>
      <c r="AJ155" s="1048"/>
      <c r="AK155" s="1048"/>
      <c r="AL155" s="1048"/>
      <c r="AM155" s="1049"/>
    </row>
    <row r="156" spans="1:39" ht="21.6" customHeight="1" x14ac:dyDescent="0.25">
      <c r="M156" s="493"/>
      <c r="N156" s="232"/>
      <c r="O156" s="394"/>
      <c r="P156" s="871" t="s">
        <v>184</v>
      </c>
      <c r="Q156" s="871"/>
      <c r="R156" s="513">
        <f>U154</f>
        <v>80</v>
      </c>
      <c r="S156" s="512"/>
      <c r="T156" s="871" t="s">
        <v>177</v>
      </c>
      <c r="U156" s="871"/>
      <c r="V156" s="871"/>
      <c r="W156" s="871"/>
      <c r="X156" s="513">
        <f>R152</f>
        <v>45</v>
      </c>
      <c r="Y156" s="871" t="s">
        <v>176</v>
      </c>
      <c r="Z156" s="871"/>
      <c r="AA156" s="512">
        <f>R156-X156</f>
        <v>35</v>
      </c>
      <c r="AB156" s="359"/>
      <c r="AC156"/>
      <c r="AD156" s="1047"/>
      <c r="AE156" s="1048"/>
      <c r="AF156" s="1048"/>
      <c r="AG156" s="1048"/>
      <c r="AH156" s="1048"/>
      <c r="AI156" s="1048"/>
      <c r="AJ156" s="1048"/>
      <c r="AK156" s="1048"/>
      <c r="AL156" s="1048"/>
      <c r="AM156" s="1049"/>
    </row>
    <row r="157" spans="1:39" ht="36" customHeight="1" x14ac:dyDescent="0.25">
      <c r="M157" s="493"/>
      <c r="N157" s="232"/>
      <c r="O157" s="394"/>
      <c r="P157" s="510"/>
      <c r="Q157" s="510"/>
      <c r="R157" s="511"/>
      <c r="S157" s="511"/>
      <c r="T157" s="510"/>
      <c r="U157" s="510"/>
      <c r="V157" s="510"/>
      <c r="W157" s="510"/>
      <c r="X157" s="511"/>
      <c r="Y157" s="510"/>
      <c r="Z157" s="510"/>
      <c r="AA157" s="511"/>
      <c r="AB157" s="359"/>
      <c r="AC157"/>
      <c r="AD157" s="1047"/>
      <c r="AE157" s="1048"/>
      <c r="AF157" s="1048"/>
      <c r="AG157" s="1048"/>
      <c r="AH157" s="1048"/>
      <c r="AI157" s="1048"/>
      <c r="AJ157" s="1048"/>
      <c r="AK157" s="1048"/>
      <c r="AL157" s="1048"/>
      <c r="AM157" s="1049"/>
    </row>
    <row r="158" spans="1:39" ht="14.4" customHeight="1" thickBot="1" x14ac:dyDescent="0.3">
      <c r="M158" s="493"/>
      <c r="N158" s="858" t="s">
        <v>125</v>
      </c>
      <c r="O158" s="859"/>
      <c r="P158" s="860" t="s">
        <v>91</v>
      </c>
      <c r="Q158" s="861"/>
      <c r="R158" s="861"/>
      <c r="S158" s="514">
        <f>SUM(Q147-U147)</f>
        <v>800</v>
      </c>
      <c r="T158" s="515" t="s">
        <v>48</v>
      </c>
      <c r="U158" s="514">
        <f>SUM(S158/5)</f>
        <v>160</v>
      </c>
      <c r="V158" s="862" t="s">
        <v>178</v>
      </c>
      <c r="W158" s="862"/>
      <c r="X158" s="514">
        <f>SUM(Y147)</f>
        <v>30</v>
      </c>
      <c r="Y158" s="863" t="s">
        <v>84</v>
      </c>
      <c r="Z158" s="863"/>
      <c r="AA158" s="516">
        <f>SUM(U158-X158)</f>
        <v>130</v>
      </c>
      <c r="AB158" s="495"/>
      <c r="AC158"/>
      <c r="AD158" s="1047"/>
      <c r="AE158" s="1048"/>
      <c r="AF158" s="1048"/>
      <c r="AG158" s="1048"/>
      <c r="AH158" s="1048"/>
      <c r="AI158" s="1048"/>
      <c r="AJ158" s="1048"/>
      <c r="AK158" s="1048"/>
      <c r="AL158" s="1048"/>
      <c r="AM158" s="1049"/>
    </row>
    <row r="159" spans="1:39" ht="9" hidden="1" customHeight="1" thickTop="1" x14ac:dyDescent="0.25">
      <c r="M159" s="344"/>
      <c r="N159" s="232"/>
      <c r="O159" s="232"/>
      <c r="P159" s="485"/>
      <c r="Q159" s="258"/>
      <c r="R159" s="258"/>
      <c r="S159" s="258"/>
      <c r="T159" s="487"/>
      <c r="U159" s="258"/>
      <c r="V159" s="487"/>
      <c r="W159" s="487"/>
      <c r="X159" s="258"/>
      <c r="Y159" s="258"/>
      <c r="Z159" s="258"/>
      <c r="AA159" s="488"/>
      <c r="AB159" s="81"/>
      <c r="AC159"/>
      <c r="AD159" s="1047"/>
      <c r="AE159" s="1048"/>
      <c r="AF159" s="1048"/>
      <c r="AG159" s="1048"/>
      <c r="AH159" s="1048"/>
      <c r="AI159" s="1048"/>
      <c r="AJ159" s="1048"/>
      <c r="AK159" s="1048"/>
      <c r="AL159" s="1048"/>
      <c r="AM159" s="1049"/>
    </row>
    <row r="160" spans="1:39" ht="24.6" customHeight="1" thickTop="1" x14ac:dyDescent="0.25">
      <c r="M160" s="493"/>
      <c r="N160" s="857" t="s">
        <v>126</v>
      </c>
      <c r="O160" s="857"/>
      <c r="P160" s="864"/>
      <c r="Q160" s="865"/>
      <c r="R160" s="484"/>
      <c r="S160" s="865"/>
      <c r="T160" s="865"/>
      <c r="U160" s="483"/>
      <c r="V160" s="868" t="s">
        <v>183</v>
      </c>
      <c r="W160" s="869"/>
      <c r="X160" s="869"/>
      <c r="Y160" s="870"/>
      <c r="Z160" s="866">
        <f>AA154+AA156</f>
        <v>85</v>
      </c>
      <c r="AA160" s="867"/>
      <c r="AB160" s="492"/>
      <c r="AC160"/>
      <c r="AD160" s="1047"/>
      <c r="AE160" s="1048"/>
      <c r="AF160" s="1048"/>
      <c r="AG160" s="1048"/>
      <c r="AH160" s="1048"/>
      <c r="AI160" s="1048"/>
      <c r="AJ160" s="1048"/>
      <c r="AK160" s="1048"/>
      <c r="AL160" s="1048"/>
      <c r="AM160" s="1049"/>
    </row>
    <row r="161" spans="1:39" ht="10.95" customHeight="1" x14ac:dyDescent="0.25">
      <c r="M161" s="493"/>
      <c r="N161" s="394"/>
      <c r="O161" s="394"/>
      <c r="P161" s="258"/>
      <c r="Q161" s="258"/>
      <c r="R161" s="258"/>
      <c r="S161" s="258"/>
      <c r="T161" s="258"/>
      <c r="U161" s="258"/>
      <c r="V161" s="258"/>
      <c r="W161" s="258"/>
      <c r="X161" s="489"/>
      <c r="Y161" s="258"/>
      <c r="Z161" s="258"/>
      <c r="AA161" s="258"/>
      <c r="AB161" s="81"/>
      <c r="AC161"/>
      <c r="AD161" s="1047"/>
      <c r="AE161" s="1048"/>
      <c r="AF161" s="1048"/>
      <c r="AG161" s="1048"/>
      <c r="AH161" s="1048"/>
      <c r="AI161" s="1048"/>
      <c r="AJ161" s="1048"/>
      <c r="AK161" s="1048"/>
      <c r="AL161" s="1048"/>
      <c r="AM161" s="1049"/>
    </row>
    <row r="162" spans="1:39" ht="10.95" customHeight="1" x14ac:dyDescent="0.25">
      <c r="M162" s="493"/>
      <c r="N162" s="394"/>
      <c r="O162" s="394"/>
      <c r="P162" s="258"/>
      <c r="Q162" s="258"/>
      <c r="R162" s="258"/>
      <c r="S162" s="258"/>
      <c r="T162" s="258"/>
      <c r="U162" s="258"/>
      <c r="V162" s="258"/>
      <c r="W162" s="258"/>
      <c r="X162" s="258"/>
      <c r="Y162" s="856" t="s">
        <v>182</v>
      </c>
      <c r="Z162" s="856"/>
      <c r="AA162" s="855">
        <f>SUM(AA158-Z160)</f>
        <v>45</v>
      </c>
      <c r="AB162" s="360"/>
      <c r="AC162"/>
      <c r="AD162" s="1047"/>
      <c r="AE162" s="1048"/>
      <c r="AF162" s="1048"/>
      <c r="AG162" s="1048"/>
      <c r="AH162" s="1048"/>
      <c r="AI162" s="1048"/>
      <c r="AJ162" s="1048"/>
      <c r="AK162" s="1048"/>
      <c r="AL162" s="1048"/>
      <c r="AM162" s="1049"/>
    </row>
    <row r="163" spans="1:39" ht="10.95" customHeight="1" x14ac:dyDescent="0.25">
      <c r="M163" s="493"/>
      <c r="N163" s="394"/>
      <c r="O163" s="394"/>
      <c r="P163" s="258"/>
      <c r="Q163" s="258"/>
      <c r="R163" s="258"/>
      <c r="S163" s="258"/>
      <c r="T163" s="258"/>
      <c r="U163" s="258"/>
      <c r="V163" s="258"/>
      <c r="W163" s="258"/>
      <c r="X163" s="258"/>
      <c r="Y163" s="856"/>
      <c r="Z163" s="856"/>
      <c r="AA163" s="856"/>
      <c r="AB163" s="361"/>
      <c r="AC163"/>
      <c r="AD163" s="1047"/>
      <c r="AE163" s="1048"/>
      <c r="AF163" s="1048"/>
      <c r="AG163" s="1048"/>
      <c r="AH163" s="1048"/>
      <c r="AI163" s="1048"/>
      <c r="AJ163" s="1048"/>
      <c r="AK163" s="1048"/>
      <c r="AL163" s="1048"/>
      <c r="AM163" s="1049"/>
    </row>
    <row r="164" spans="1:39" ht="10.199999999999999" customHeight="1" x14ac:dyDescent="0.25">
      <c r="M164" s="493"/>
      <c r="N164" s="394"/>
      <c r="O164" s="394"/>
      <c r="P164" s="258"/>
      <c r="Q164" s="258"/>
      <c r="R164" s="258"/>
      <c r="S164" s="258"/>
      <c r="T164" s="258"/>
      <c r="U164" s="258"/>
      <c r="V164" s="258"/>
      <c r="W164" s="258"/>
      <c r="X164" s="258"/>
      <c r="Y164" s="258"/>
      <c r="Z164" s="258"/>
      <c r="AA164" s="258"/>
      <c r="AB164" s="493"/>
      <c r="AD164" s="1047"/>
      <c r="AE164" s="1048"/>
      <c r="AF164" s="1048"/>
      <c r="AG164" s="1048"/>
      <c r="AH164" s="1048"/>
      <c r="AI164" s="1048"/>
      <c r="AJ164" s="1048"/>
      <c r="AK164" s="1048"/>
      <c r="AL164" s="1048"/>
      <c r="AM164" s="1049"/>
    </row>
    <row r="165" spans="1:39" ht="11.25" customHeight="1" x14ac:dyDescent="0.25">
      <c r="N165" s="493"/>
      <c r="AA165" s="493"/>
      <c r="AD165" s="1047"/>
      <c r="AE165" s="1048"/>
      <c r="AF165" s="1048"/>
      <c r="AG165" s="1048"/>
      <c r="AH165" s="1048"/>
      <c r="AI165" s="1048"/>
      <c r="AJ165" s="1048"/>
      <c r="AK165" s="1048"/>
      <c r="AL165" s="1048"/>
      <c r="AM165" s="1049"/>
    </row>
    <row r="166" spans="1:39" ht="10.95" customHeight="1" x14ac:dyDescent="0.25">
      <c r="AD166" s="1047"/>
      <c r="AE166" s="1048"/>
      <c r="AF166" s="1048"/>
      <c r="AG166" s="1048"/>
      <c r="AH166" s="1048"/>
      <c r="AI166" s="1048"/>
      <c r="AJ166" s="1048"/>
      <c r="AK166" s="1048"/>
      <c r="AL166" s="1048"/>
      <c r="AM166" s="1049"/>
    </row>
    <row r="167" spans="1:39" ht="10.95" customHeight="1" x14ac:dyDescent="0.25">
      <c r="A167" s="853" t="s">
        <v>194</v>
      </c>
      <c r="B167" s="853"/>
      <c r="AD167" s="1047"/>
      <c r="AE167" s="1048"/>
      <c r="AF167" s="1048"/>
      <c r="AG167" s="1048"/>
      <c r="AH167" s="1048"/>
      <c r="AI167" s="1048"/>
      <c r="AJ167" s="1048"/>
      <c r="AK167" s="1048"/>
      <c r="AL167" s="1048"/>
      <c r="AM167" s="1049"/>
    </row>
    <row r="168" spans="1:39" ht="13.5" customHeight="1" x14ac:dyDescent="0.25">
      <c r="A168" s="853" t="s">
        <v>195</v>
      </c>
      <c r="B168" s="853"/>
      <c r="AD168" s="1047"/>
      <c r="AE168" s="1048"/>
      <c r="AF168" s="1048"/>
      <c r="AG168" s="1048"/>
      <c r="AH168" s="1048"/>
      <c r="AI168" s="1048"/>
      <c r="AJ168" s="1048"/>
      <c r="AK168" s="1048"/>
      <c r="AL168" s="1048"/>
      <c r="AM168" s="1049"/>
    </row>
    <row r="169" spans="1:39" ht="10.95" customHeight="1" x14ac:dyDescent="0.25">
      <c r="AD169" s="1047"/>
      <c r="AE169" s="1048"/>
      <c r="AF169" s="1048"/>
      <c r="AG169" s="1048"/>
      <c r="AH169" s="1048"/>
      <c r="AI169" s="1048"/>
      <c r="AJ169" s="1048"/>
      <c r="AK169" s="1048"/>
      <c r="AL169" s="1048"/>
      <c r="AM169" s="1049"/>
    </row>
    <row r="170" spans="1:39" ht="10.95" customHeight="1" x14ac:dyDescent="0.25">
      <c r="P170" s="561"/>
      <c r="AD170" s="1047"/>
      <c r="AE170" s="1048"/>
      <c r="AF170" s="1048"/>
      <c r="AG170" s="1048"/>
      <c r="AH170" s="1048"/>
      <c r="AI170" s="1048"/>
      <c r="AJ170" s="1048"/>
      <c r="AK170" s="1048"/>
      <c r="AL170" s="1048"/>
      <c r="AM170" s="1049"/>
    </row>
    <row r="171" spans="1:39" ht="10.95" customHeight="1" x14ac:dyDescent="0.25">
      <c r="AD171" s="1047"/>
      <c r="AE171" s="1048"/>
      <c r="AF171" s="1048"/>
      <c r="AG171" s="1048"/>
      <c r="AH171" s="1048"/>
      <c r="AI171" s="1048"/>
      <c r="AJ171" s="1048"/>
      <c r="AK171" s="1048"/>
      <c r="AL171" s="1048"/>
      <c r="AM171" s="1049"/>
    </row>
    <row r="172" spans="1:39" ht="10.95" customHeight="1" x14ac:dyDescent="0.25">
      <c r="R172" s="9"/>
      <c r="AD172" s="1047"/>
      <c r="AE172" s="1048"/>
      <c r="AF172" s="1048"/>
      <c r="AG172" s="1048"/>
      <c r="AH172" s="1048"/>
      <c r="AI172" s="1048"/>
      <c r="AJ172" s="1048"/>
      <c r="AK172" s="1048"/>
      <c r="AL172" s="1048"/>
      <c r="AM172" s="1049"/>
    </row>
    <row r="173" spans="1:39" ht="10.95" customHeight="1" x14ac:dyDescent="0.25">
      <c r="AD173" s="1047"/>
      <c r="AE173" s="1048"/>
      <c r="AF173" s="1048"/>
      <c r="AG173" s="1048"/>
      <c r="AH173" s="1048"/>
      <c r="AI173" s="1048"/>
      <c r="AJ173" s="1048"/>
      <c r="AK173" s="1048"/>
      <c r="AL173" s="1048"/>
      <c r="AM173" s="1049"/>
    </row>
    <row r="174" spans="1:39" s="585" customFormat="1" ht="10.95" customHeight="1" x14ac:dyDescent="0.25">
      <c r="AD174" s="1047"/>
      <c r="AE174" s="1048"/>
      <c r="AF174" s="1048"/>
      <c r="AG174" s="1048"/>
      <c r="AH174" s="1048"/>
      <c r="AI174" s="1048"/>
      <c r="AJ174" s="1048"/>
      <c r="AK174" s="1048"/>
      <c r="AL174" s="1048"/>
      <c r="AM174" s="1049"/>
    </row>
    <row r="175" spans="1:39" s="585" customFormat="1" ht="10.95" customHeight="1" x14ac:dyDescent="0.25">
      <c r="AD175" s="1047"/>
      <c r="AE175" s="1048"/>
      <c r="AF175" s="1048"/>
      <c r="AG175" s="1048"/>
      <c r="AH175" s="1048"/>
      <c r="AI175" s="1048"/>
      <c r="AJ175" s="1048"/>
      <c r="AK175" s="1048"/>
      <c r="AL175" s="1048"/>
      <c r="AM175" s="1049"/>
    </row>
    <row r="176" spans="1:39" s="585" customFormat="1" ht="10.95" customHeight="1" x14ac:dyDescent="0.25">
      <c r="AD176" s="1047"/>
      <c r="AE176" s="1048"/>
      <c r="AF176" s="1048"/>
      <c r="AG176" s="1048"/>
      <c r="AH176" s="1048"/>
      <c r="AI176" s="1048"/>
      <c r="AJ176" s="1048"/>
      <c r="AK176" s="1048"/>
      <c r="AL176" s="1048"/>
      <c r="AM176" s="1049"/>
    </row>
    <row r="177" spans="29:40" s="585" customFormat="1" ht="10.95" customHeight="1" x14ac:dyDescent="0.25">
      <c r="AD177" s="1047"/>
      <c r="AE177" s="1048"/>
      <c r="AF177" s="1048"/>
      <c r="AG177" s="1048"/>
      <c r="AH177" s="1048"/>
      <c r="AI177" s="1048"/>
      <c r="AJ177" s="1048"/>
      <c r="AK177" s="1048"/>
      <c r="AL177" s="1048"/>
      <c r="AM177" s="1049"/>
    </row>
    <row r="178" spans="29:40" ht="10.95" customHeight="1" x14ac:dyDescent="0.25">
      <c r="AD178" s="1047"/>
      <c r="AE178" s="1048"/>
      <c r="AF178" s="1048"/>
      <c r="AG178" s="1048"/>
      <c r="AH178" s="1048"/>
      <c r="AI178" s="1048"/>
      <c r="AJ178" s="1048"/>
      <c r="AK178" s="1048"/>
      <c r="AL178" s="1048"/>
      <c r="AM178" s="1049"/>
    </row>
    <row r="179" spans="29:40" ht="10.95" customHeight="1" x14ac:dyDescent="0.25">
      <c r="AD179" s="1050"/>
      <c r="AE179" s="1051"/>
      <c r="AF179" s="1051"/>
      <c r="AG179" s="1051"/>
      <c r="AH179" s="1051"/>
      <c r="AI179" s="1051"/>
      <c r="AJ179" s="1051"/>
      <c r="AK179" s="1051"/>
      <c r="AL179" s="1051"/>
      <c r="AM179" s="1052"/>
    </row>
    <row r="180" spans="29:40" ht="10.95" customHeight="1" x14ac:dyDescent="0.25">
      <c r="AC180" s="586"/>
      <c r="AD180" s="586"/>
      <c r="AE180" s="586"/>
      <c r="AF180" s="586"/>
      <c r="AG180" s="586"/>
      <c r="AH180" s="586"/>
      <c r="AI180" s="586"/>
      <c r="AJ180" s="586"/>
      <c r="AK180" s="586"/>
      <c r="AL180" s="586"/>
      <c r="AM180" s="337"/>
    </row>
    <row r="181" spans="29:40" ht="10.5" customHeight="1" x14ac:dyDescent="0.25">
      <c r="AC181" s="586"/>
      <c r="AD181" s="586"/>
      <c r="AE181" s="586"/>
      <c r="AF181" s="586"/>
      <c r="AG181" s="586"/>
      <c r="AH181" s="586"/>
      <c r="AI181" s="586"/>
      <c r="AJ181" s="586"/>
      <c r="AK181" s="586"/>
      <c r="AL181" s="586"/>
      <c r="AM181" s="586"/>
      <c r="AN181" s="586"/>
    </row>
    <row r="182" spans="29:40" ht="10.95" hidden="1" customHeight="1" x14ac:dyDescent="0.25">
      <c r="AD182" s="594"/>
      <c r="AE182" s="354"/>
      <c r="AF182" s="354"/>
      <c r="AG182" s="354"/>
      <c r="AH182" s="354"/>
      <c r="AI182" s="354"/>
      <c r="AJ182" s="354"/>
      <c r="AK182" s="354"/>
      <c r="AL182" s="354"/>
      <c r="AM182" s="595"/>
    </row>
    <row r="183" spans="29:40" ht="10.95" customHeight="1" x14ac:dyDescent="0.25"/>
    <row r="184" spans="29:40" ht="10.95" hidden="1" customHeight="1" x14ac:dyDescent="0.25"/>
  </sheetData>
  <sheetProtection algorithmName="SHA-512" hashValue="xrr/JMxews4T/dGBfiCrsNyxxrJO5liQmth+8BGWcYnyxKvx3JPDVQvjJza4g3OQEFeA0+//SQK6p9r4oDmxQA==" saltValue="/MiafOapWAzST2ZewX2CmA==" spinCount="100000" sheet="1" objects="1" scenarios="1"/>
  <mergeCells count="218">
    <mergeCell ref="AD176:AM176"/>
    <mergeCell ref="AD177:AM177"/>
    <mergeCell ref="AD178:AM178"/>
    <mergeCell ref="AD179:AM179"/>
    <mergeCell ref="AD167:AM167"/>
    <mergeCell ref="AD168:AM168"/>
    <mergeCell ref="AD169:AM169"/>
    <mergeCell ref="AD170:AM170"/>
    <mergeCell ref="AD171:AM171"/>
    <mergeCell ref="AD172:AM172"/>
    <mergeCell ref="AD173:AM173"/>
    <mergeCell ref="AD174:AM174"/>
    <mergeCell ref="AD175:AM175"/>
    <mergeCell ref="AD158:AM158"/>
    <mergeCell ref="AD159:AM159"/>
    <mergeCell ref="AD160:AM160"/>
    <mergeCell ref="AD161:AM161"/>
    <mergeCell ref="AD162:AM162"/>
    <mergeCell ref="AD163:AM163"/>
    <mergeCell ref="AD164:AM164"/>
    <mergeCell ref="AD165:AM165"/>
    <mergeCell ref="AD166:AM166"/>
    <mergeCell ref="AD149:AM149"/>
    <mergeCell ref="AD150:AM150"/>
    <mergeCell ref="AD151:AM151"/>
    <mergeCell ref="AD152:AM152"/>
    <mergeCell ref="AD153:AM153"/>
    <mergeCell ref="AD154:AM154"/>
    <mergeCell ref="AD155:AM155"/>
    <mergeCell ref="AD156:AM156"/>
    <mergeCell ref="AD157:AM157"/>
    <mergeCell ref="AD140:AM140"/>
    <mergeCell ref="AD141:AM141"/>
    <mergeCell ref="AD142:AM142"/>
    <mergeCell ref="AD143:AM143"/>
    <mergeCell ref="AD144:AM144"/>
    <mergeCell ref="AD145:AM145"/>
    <mergeCell ref="AD146:AM146"/>
    <mergeCell ref="AD147:AM147"/>
    <mergeCell ref="AD148:AM148"/>
    <mergeCell ref="AD40:AM40"/>
    <mergeCell ref="AD41:AM41"/>
    <mergeCell ref="AD42:AM42"/>
    <mergeCell ref="AD43:AM43"/>
    <mergeCell ref="AD44:AM44"/>
    <mergeCell ref="AD45:AM45"/>
    <mergeCell ref="AD46:AM46"/>
    <mergeCell ref="AD2:AM4"/>
    <mergeCell ref="AD139:AM139"/>
    <mergeCell ref="AD31:AM31"/>
    <mergeCell ref="AD32:AM32"/>
    <mergeCell ref="AD33:AM33"/>
    <mergeCell ref="AD34:AM34"/>
    <mergeCell ref="AD35:AM35"/>
    <mergeCell ref="AD36:AM36"/>
    <mergeCell ref="AD37:AM37"/>
    <mergeCell ref="AD38:AM38"/>
    <mergeCell ref="AD39:AM39"/>
    <mergeCell ref="AD22:AM22"/>
    <mergeCell ref="AD23:AM23"/>
    <mergeCell ref="AD24:AM24"/>
    <mergeCell ref="AD25:AM25"/>
    <mergeCell ref="AD26:AM26"/>
    <mergeCell ref="AD27:AM27"/>
    <mergeCell ref="AD28:AM28"/>
    <mergeCell ref="AD29:AM29"/>
    <mergeCell ref="AD30:AM30"/>
    <mergeCell ref="O2:Y4"/>
    <mergeCell ref="O9:P10"/>
    <mergeCell ref="R9:S10"/>
    <mergeCell ref="U9:X10"/>
    <mergeCell ref="O7:X8"/>
    <mergeCell ref="O21:P21"/>
    <mergeCell ref="AD7:AM7"/>
    <mergeCell ref="AD8:AM8"/>
    <mergeCell ref="AD9:AM9"/>
    <mergeCell ref="AD10:AM10"/>
    <mergeCell ref="AD11:AM11"/>
    <mergeCell ref="AD12:AM12"/>
    <mergeCell ref="AD13:AM13"/>
    <mergeCell ref="AD14:AM14"/>
    <mergeCell ref="AD15:AM15"/>
    <mergeCell ref="AD16:AM16"/>
    <mergeCell ref="AD17:AM17"/>
    <mergeCell ref="AD18:AM18"/>
    <mergeCell ref="AD19:AM19"/>
    <mergeCell ref="AD20:AM20"/>
    <mergeCell ref="AD21:AM21"/>
    <mergeCell ref="A3:B3"/>
    <mergeCell ref="P121:Q121"/>
    <mergeCell ref="O75:Y78"/>
    <mergeCell ref="S102:S103"/>
    <mergeCell ref="U102:U103"/>
    <mergeCell ref="V102:V103"/>
    <mergeCell ref="W102:X103"/>
    <mergeCell ref="Y102:Y103"/>
    <mergeCell ref="P119:Q119"/>
    <mergeCell ref="P113:R114"/>
    <mergeCell ref="U119:W119"/>
    <mergeCell ref="Q50:Q51"/>
    <mergeCell ref="S50:T52"/>
    <mergeCell ref="S53:T53"/>
    <mergeCell ref="O52:O53"/>
    <mergeCell ref="U118:X118"/>
    <mergeCell ref="P111:X112"/>
    <mergeCell ref="V54:V55"/>
    <mergeCell ref="S54:T55"/>
    <mergeCell ref="O50:O51"/>
    <mergeCell ref="P118:Q118"/>
    <mergeCell ref="O84:Y85"/>
    <mergeCell ref="P117:Q117"/>
    <mergeCell ref="O58:X58"/>
    <mergeCell ref="X54:X55"/>
    <mergeCell ref="U19:W19"/>
    <mergeCell ref="Q31:V33"/>
    <mergeCell ref="R21:S21"/>
    <mergeCell ref="U21:W21"/>
    <mergeCell ref="S49:T49"/>
    <mergeCell ref="P115:Q115"/>
    <mergeCell ref="P116:Q116"/>
    <mergeCell ref="P50:P51"/>
    <mergeCell ref="U116:X117"/>
    <mergeCell ref="W98:X98"/>
    <mergeCell ref="R100:S100"/>
    <mergeCell ref="Q139:Z141"/>
    <mergeCell ref="R142:S143"/>
    <mergeCell ref="P143:Q143"/>
    <mergeCell ref="T143:U143"/>
    <mergeCell ref="V143:W143"/>
    <mergeCell ref="X143:Y143"/>
    <mergeCell ref="Z143:AA143"/>
    <mergeCell ref="AA139:AA141"/>
    <mergeCell ref="P139:P141"/>
    <mergeCell ref="W128:X128"/>
    <mergeCell ref="W129:X130"/>
    <mergeCell ref="P102:R103"/>
    <mergeCell ref="T102:T103"/>
    <mergeCell ref="O86:P87"/>
    <mergeCell ref="R86:S87"/>
    <mergeCell ref="U86:X87"/>
    <mergeCell ref="U96:W96"/>
    <mergeCell ref="O98:P98"/>
    <mergeCell ref="R98:S98"/>
    <mergeCell ref="U122:W122"/>
    <mergeCell ref="U123:W123"/>
    <mergeCell ref="P124:S124"/>
    <mergeCell ref="P125:R125"/>
    <mergeCell ref="P127:S127"/>
    <mergeCell ref="U125:W125"/>
    <mergeCell ref="U124:W124"/>
    <mergeCell ref="P122:Q122"/>
    <mergeCell ref="P123:Q123"/>
    <mergeCell ref="P128:V128"/>
    <mergeCell ref="P129:V130"/>
    <mergeCell ref="U120:W120"/>
    <mergeCell ref="U121:W121"/>
    <mergeCell ref="P120:Q120"/>
    <mergeCell ref="Z144:AA144"/>
    <mergeCell ref="P145:Q145"/>
    <mergeCell ref="R145:S145"/>
    <mergeCell ref="T145:U145"/>
    <mergeCell ref="V145:W145"/>
    <mergeCell ref="X145:Y145"/>
    <mergeCell ref="Z145:AA145"/>
    <mergeCell ref="P144:Q144"/>
    <mergeCell ref="R144:S144"/>
    <mergeCell ref="T144:U144"/>
    <mergeCell ref="V144:W144"/>
    <mergeCell ref="X144:Y144"/>
    <mergeCell ref="P154:R155"/>
    <mergeCell ref="S154:S155"/>
    <mergeCell ref="T154:T155"/>
    <mergeCell ref="U154:U155"/>
    <mergeCell ref="P146:Q146"/>
    <mergeCell ref="R146:S146"/>
    <mergeCell ref="T146:U146"/>
    <mergeCell ref="V146:W146"/>
    <mergeCell ref="X146:Y146"/>
    <mergeCell ref="P152:Q152"/>
    <mergeCell ref="R152:S152"/>
    <mergeCell ref="A2:B2"/>
    <mergeCell ref="AA162:AA163"/>
    <mergeCell ref="N160:O160"/>
    <mergeCell ref="Y162:Z163"/>
    <mergeCell ref="N158:O158"/>
    <mergeCell ref="P158:R158"/>
    <mergeCell ref="V158:W158"/>
    <mergeCell ref="Y158:Z158"/>
    <mergeCell ref="P160:Q160"/>
    <mergeCell ref="S160:T160"/>
    <mergeCell ref="Z160:AA160"/>
    <mergeCell ref="V160:Y160"/>
    <mergeCell ref="P156:Q156"/>
    <mergeCell ref="T156:W156"/>
    <mergeCell ref="Y156:Z156"/>
    <mergeCell ref="Z146:AA146"/>
    <mergeCell ref="N150:O150"/>
    <mergeCell ref="P150:R150"/>
    <mergeCell ref="T150:V150"/>
    <mergeCell ref="X150:Z150"/>
    <mergeCell ref="V154:W155"/>
    <mergeCell ref="X154:X155"/>
    <mergeCell ref="Y154:Z155"/>
    <mergeCell ref="AA154:AA155"/>
    <mergeCell ref="A127:B127"/>
    <mergeCell ref="A147:B147"/>
    <mergeCell ref="A148:B148"/>
    <mergeCell ref="A167:B167"/>
    <mergeCell ref="A168:B168"/>
    <mergeCell ref="A23:B23"/>
    <mergeCell ref="A24:B24"/>
    <mergeCell ref="A48:B48"/>
    <mergeCell ref="A49:B49"/>
    <mergeCell ref="A75:B75"/>
    <mergeCell ref="A76:B76"/>
    <mergeCell ref="A99:B99"/>
    <mergeCell ref="A100:B100"/>
    <mergeCell ref="A126:B126"/>
  </mergeCells>
  <conditionalFormatting sqref="O50:O51">
    <cfRule type="cellIs" dxfId="164" priority="4" operator="lessThan">
      <formula>0</formula>
    </cfRule>
  </conditionalFormatting>
  <conditionalFormatting sqref="X54:X55">
    <cfRule type="cellIs" dxfId="163" priority="3" operator="lessThan">
      <formula>0</formula>
    </cfRule>
  </conditionalFormatting>
  <conditionalFormatting sqref="Y98 Y102:Y103">
    <cfRule type="cellIs" dxfId="162" priority="2" operator="lessThan">
      <formula>0</formula>
    </cfRule>
  </conditionalFormatting>
  <conditionalFormatting sqref="X21">
    <cfRule type="cellIs" dxfId="161" priority="1" operator="lessThan">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tabColor rgb="FF0070C0"/>
  </sheetPr>
  <dimension ref="A1:CL216"/>
  <sheetViews>
    <sheetView showGridLines="0" showRowColHeaders="0" rightToLeft="1" tabSelected="1" zoomScale="102" workbookViewId="0">
      <pane xSplit="2" ySplit="6" topLeftCell="AL83" activePane="bottomRight" state="frozen"/>
      <selection activeCell="A3" sqref="A3"/>
      <selection pane="topRight" activeCell="C3" sqref="C3"/>
      <selection pane="bottomLeft" activeCell="A7" sqref="A7"/>
      <selection pane="bottomRight" activeCell="AN124" sqref="AN124"/>
    </sheetView>
  </sheetViews>
  <sheetFormatPr defaultColWidth="0" defaultRowHeight="13.8" zeroHeight="1" x14ac:dyDescent="0.25"/>
  <cols>
    <col min="1" max="1" width="5.3984375" customWidth="1"/>
    <col min="2" max="2" width="3.09765625" style="9" customWidth="1"/>
    <col min="3" max="4" width="8.69921875" style="9" customWidth="1"/>
    <col min="5" max="13" width="8.69921875" customWidth="1"/>
    <col min="14" max="16" width="8.69921875" style="9" customWidth="1"/>
    <col min="17" max="25" width="8.69921875" customWidth="1"/>
    <col min="26" max="28" width="8.69921875" style="9" customWidth="1"/>
    <col min="29" max="38" width="8.69921875" customWidth="1"/>
    <col min="39" max="40" width="8.69921875" style="9" customWidth="1"/>
    <col min="41" max="54" width="8.69921875" customWidth="1"/>
    <col min="55" max="55" width="8.69921875" style="9" customWidth="1"/>
    <col min="56" max="90" width="8.69921875" customWidth="1"/>
    <col min="91" max="16384" width="8.69921875" hidden="1"/>
  </cols>
  <sheetData>
    <row r="1" spans="1:90" ht="17.25" hidden="1" customHeight="1" x14ac:dyDescent="0.25">
      <c r="D1"/>
      <c r="E1" s="9"/>
      <c r="F1" s="9"/>
      <c r="G1" s="9"/>
      <c r="N1"/>
      <c r="O1"/>
      <c r="P1"/>
      <c r="T1" s="9"/>
      <c r="U1" s="9"/>
      <c r="Z1"/>
      <c r="AA1"/>
      <c r="AB1"/>
      <c r="AC1" s="9"/>
      <c r="BA1" s="9"/>
      <c r="BC1"/>
      <c r="CK1" s="9"/>
      <c r="CL1" s="9"/>
    </row>
    <row r="3" spans="1:90" x14ac:dyDescent="0.25">
      <c r="A3" s="1058" t="s">
        <v>192</v>
      </c>
      <c r="B3" s="1058"/>
      <c r="E3" s="10"/>
      <c r="F3" s="3"/>
      <c r="G3" s="3"/>
      <c r="H3" s="3"/>
      <c r="I3" s="3"/>
      <c r="J3" s="3"/>
      <c r="K3" s="3"/>
      <c r="L3" s="3"/>
      <c r="M3" s="3"/>
      <c r="N3" s="10"/>
      <c r="O3" s="1"/>
      <c r="P3" s="1"/>
      <c r="Q3" s="11"/>
      <c r="R3" s="4"/>
      <c r="S3" s="4"/>
      <c r="T3" s="4"/>
      <c r="U3" s="4"/>
      <c r="V3" s="4"/>
      <c r="W3" s="4"/>
      <c r="X3" s="4"/>
      <c r="Y3" s="4"/>
      <c r="Z3" s="11"/>
      <c r="AA3" s="1"/>
      <c r="AB3" s="1"/>
      <c r="AC3" s="5"/>
      <c r="AD3" s="5"/>
      <c r="AE3" s="5"/>
      <c r="AF3" s="5"/>
      <c r="AG3" s="5"/>
      <c r="AH3" s="5"/>
      <c r="AI3" s="5"/>
      <c r="AJ3" s="5"/>
      <c r="AK3" s="5"/>
      <c r="AL3" s="5"/>
      <c r="AP3" s="1060"/>
      <c r="AQ3" s="1060"/>
      <c r="AR3" s="1060"/>
      <c r="AS3" s="1060"/>
      <c r="AT3" s="1060"/>
      <c r="AU3" s="1060"/>
      <c r="AV3" s="1060"/>
      <c r="AW3" s="1060"/>
      <c r="AX3" s="1060"/>
      <c r="AY3" s="1060"/>
      <c r="AZ3" s="1060"/>
      <c r="BE3" s="1060"/>
      <c r="BF3" s="1060"/>
      <c r="BG3" s="1060"/>
      <c r="BH3" s="1060"/>
      <c r="BI3" s="1060"/>
      <c r="BJ3" s="1060"/>
      <c r="BK3" s="1060"/>
      <c r="BL3" s="1060"/>
      <c r="BM3" s="1060"/>
      <c r="BN3" s="1060"/>
      <c r="BO3" s="1060"/>
      <c r="BZ3" s="1054"/>
      <c r="CA3" s="1054"/>
      <c r="CB3" s="1054"/>
      <c r="CC3" s="1054"/>
      <c r="CD3" s="1054"/>
      <c r="CE3" s="1054"/>
      <c r="CF3" s="1054"/>
      <c r="CG3" s="1054"/>
    </row>
    <row r="4" spans="1:90" x14ac:dyDescent="0.25">
      <c r="A4" s="1057" t="s">
        <v>193</v>
      </c>
      <c r="B4" s="1057"/>
      <c r="F4" s="9"/>
      <c r="G4" s="9"/>
      <c r="H4" s="9"/>
      <c r="I4" s="9"/>
      <c r="J4" s="9"/>
      <c r="K4" s="9"/>
      <c r="L4" s="9"/>
      <c r="M4" s="9"/>
      <c r="AP4" s="1059" t="s">
        <v>36</v>
      </c>
      <c r="AQ4" s="1059"/>
      <c r="AR4" s="1059"/>
      <c r="AS4" s="1059"/>
      <c r="AT4" s="1059"/>
      <c r="AU4" s="1059"/>
      <c r="AV4" s="1059"/>
      <c r="AW4" s="1059"/>
      <c r="AX4" s="1059"/>
      <c r="AY4" s="1059"/>
      <c r="AZ4" s="1059"/>
      <c r="BE4" s="1056" t="s">
        <v>38</v>
      </c>
      <c r="BF4" s="1056"/>
      <c r="BG4" s="1056"/>
      <c r="BH4" s="1056"/>
      <c r="BI4" s="1056"/>
      <c r="BJ4" s="1056"/>
      <c r="BK4" s="1056"/>
      <c r="BL4" s="1056"/>
      <c r="BM4" s="1056"/>
      <c r="BN4" s="1056"/>
      <c r="BO4" s="1056"/>
      <c r="BZ4" s="1055" t="s">
        <v>39</v>
      </c>
      <c r="CA4" s="1055"/>
      <c r="CB4" s="1055"/>
      <c r="CC4" s="1055"/>
      <c r="CD4" s="1055"/>
      <c r="CE4" s="1055"/>
      <c r="CF4" s="1055"/>
      <c r="CG4" s="1055"/>
      <c r="CH4" s="1"/>
      <c r="CI4" s="1"/>
      <c r="CJ4" s="1"/>
    </row>
    <row r="5" spans="1:90" ht="20.25" customHeight="1" x14ac:dyDescent="0.25">
      <c r="A5" s="588">
        <f ca="1">TODAY()</f>
        <v>44734</v>
      </c>
      <c r="B5" s="589">
        <f ca="1">TODAY()</f>
        <v>44734</v>
      </c>
      <c r="AP5" s="1059"/>
      <c r="AQ5" s="1059"/>
      <c r="AR5" s="1059"/>
      <c r="AS5" s="1059"/>
      <c r="AT5" s="1059"/>
      <c r="AU5" s="1059"/>
      <c r="AV5" s="1059"/>
      <c r="AW5" s="1059"/>
      <c r="AX5" s="1059"/>
      <c r="AY5" s="1059"/>
      <c r="AZ5" s="1059"/>
      <c r="BE5" s="1056"/>
      <c r="BF5" s="1056"/>
      <c r="BG5" s="1056"/>
      <c r="BH5" s="1056"/>
      <c r="BI5" s="1056"/>
      <c r="BJ5" s="1056"/>
      <c r="BK5" s="1056"/>
      <c r="BL5" s="1056"/>
      <c r="BM5" s="1056"/>
      <c r="BN5" s="1056"/>
      <c r="BO5" s="1056"/>
      <c r="BZ5" s="1055"/>
      <c r="CA5" s="1055"/>
      <c r="CB5" s="1055"/>
      <c r="CC5" s="1055"/>
      <c r="CD5" s="1055"/>
      <c r="CE5" s="1055"/>
      <c r="CF5" s="1055"/>
      <c r="CG5" s="1055"/>
      <c r="CH5" s="1"/>
      <c r="CI5" s="1"/>
      <c r="CJ5" s="1"/>
    </row>
    <row r="6" spans="1:90" ht="13.95" customHeight="1" x14ac:dyDescent="0.25">
      <c r="A6" s="587"/>
      <c r="B6" s="587"/>
      <c r="AP6" s="1059"/>
      <c r="AQ6" s="1059"/>
      <c r="AR6" s="1059"/>
      <c r="AS6" s="1059"/>
      <c r="AT6" s="1059"/>
      <c r="AU6" s="1059"/>
      <c r="AV6" s="1059"/>
      <c r="AW6" s="1059"/>
      <c r="AX6" s="1059"/>
      <c r="AY6" s="1059"/>
      <c r="AZ6" s="1059"/>
      <c r="BE6" s="1056"/>
      <c r="BF6" s="1056"/>
      <c r="BG6" s="1056"/>
      <c r="BH6" s="1056"/>
      <c r="BI6" s="1056"/>
      <c r="BJ6" s="1056"/>
      <c r="BK6" s="1056"/>
      <c r="BL6" s="1056"/>
      <c r="BM6" s="1056"/>
      <c r="BN6" s="1056"/>
      <c r="BO6" s="1056"/>
      <c r="BZ6" s="1055"/>
      <c r="CA6" s="1055"/>
      <c r="CB6" s="1055"/>
      <c r="CC6" s="1055"/>
      <c r="CD6" s="1055"/>
      <c r="CE6" s="1055"/>
      <c r="CF6" s="1055"/>
      <c r="CG6" s="1055"/>
    </row>
    <row r="7" spans="1:90" x14ac:dyDescent="0.25">
      <c r="BE7" s="7"/>
      <c r="BF7" s="7"/>
      <c r="BG7" s="7"/>
      <c r="BH7" s="7"/>
      <c r="BI7" s="7"/>
      <c r="BJ7" s="7"/>
      <c r="BK7" s="7"/>
      <c r="BL7" s="7"/>
      <c r="BM7" s="7"/>
      <c r="BN7" s="7"/>
      <c r="BO7" s="7"/>
      <c r="BR7" s="6"/>
      <c r="BS7" s="6"/>
      <c r="BT7" s="6"/>
      <c r="BU7" s="6"/>
      <c r="BV7" s="6"/>
      <c r="BW7" s="6"/>
      <c r="BX7" s="6"/>
      <c r="BY7" s="6"/>
    </row>
    <row r="8" spans="1:90" x14ac:dyDescent="0.25">
      <c r="BE8" s="7"/>
      <c r="BF8" s="7"/>
      <c r="BG8" s="7"/>
      <c r="BH8" s="7"/>
      <c r="BI8" s="7"/>
      <c r="BJ8" s="7"/>
      <c r="BK8" s="7"/>
      <c r="BL8" s="7"/>
      <c r="BM8" s="7"/>
      <c r="BN8" s="7"/>
      <c r="BO8" s="7"/>
    </row>
    <row r="9" spans="1:90" x14ac:dyDescent="0.25"/>
    <row r="10" spans="1:90" x14ac:dyDescent="0.25"/>
    <row r="11" spans="1:90" x14ac:dyDescent="0.25"/>
    <row r="12" spans="1:90" x14ac:dyDescent="0.25"/>
    <row r="13" spans="1:90" x14ac:dyDescent="0.25"/>
    <row r="14" spans="1:90" x14ac:dyDescent="0.25"/>
    <row r="15" spans="1:90" x14ac:dyDescent="0.25"/>
    <row r="16" spans="1:90" ht="15" x14ac:dyDescent="0.25">
      <c r="Q16" s="2"/>
    </row>
    <row r="17" spans="1:2" x14ac:dyDescent="0.25"/>
    <row r="18" spans="1:2" x14ac:dyDescent="0.25"/>
    <row r="19" spans="1:2" x14ac:dyDescent="0.25"/>
    <row r="20" spans="1:2" x14ac:dyDescent="0.25"/>
    <row r="21" spans="1:2" x14ac:dyDescent="0.25"/>
    <row r="22" spans="1:2" x14ac:dyDescent="0.25"/>
    <row r="23" spans="1:2" x14ac:dyDescent="0.25"/>
    <row r="24" spans="1:2" ht="15.6" x14ac:dyDescent="0.3">
      <c r="A24" s="1053" t="s">
        <v>196</v>
      </c>
      <c r="B24" s="1053"/>
    </row>
    <row r="25" spans="1:2" ht="15.6" x14ac:dyDescent="0.3">
      <c r="A25" s="1053" t="s">
        <v>197</v>
      </c>
      <c r="B25" s="1053"/>
    </row>
    <row r="26" spans="1:2" x14ac:dyDescent="0.25">
      <c r="A26" s="596" t="s">
        <v>198</v>
      </c>
      <c r="B26" s="596"/>
    </row>
    <row r="27" spans="1:2" x14ac:dyDescent="0.25"/>
    <row r="28" spans="1:2" x14ac:dyDescent="0.25"/>
    <row r="29" spans="1:2" x14ac:dyDescent="0.25"/>
    <row r="30" spans="1:2" x14ac:dyDescent="0.25"/>
    <row r="31" spans="1:2" x14ac:dyDescent="0.25"/>
    <row r="32" spans="1:2" x14ac:dyDescent="0.25"/>
    <row r="33" spans="1:2" x14ac:dyDescent="0.25"/>
    <row r="34" spans="1:2" x14ac:dyDescent="0.25"/>
    <row r="35" spans="1:2" x14ac:dyDescent="0.25"/>
    <row r="36" spans="1:2" x14ac:dyDescent="0.25"/>
    <row r="37" spans="1:2" x14ac:dyDescent="0.25"/>
    <row r="38" spans="1:2" x14ac:dyDescent="0.25"/>
    <row r="39" spans="1:2" x14ac:dyDescent="0.25"/>
    <row r="40" spans="1:2" x14ac:dyDescent="0.25"/>
    <row r="41" spans="1:2" x14ac:dyDescent="0.25"/>
    <row r="42" spans="1:2" x14ac:dyDescent="0.25"/>
    <row r="43" spans="1:2" x14ac:dyDescent="0.25"/>
    <row r="44" spans="1:2" x14ac:dyDescent="0.25"/>
    <row r="45" spans="1:2" x14ac:dyDescent="0.25">
      <c r="A45" s="596" t="s">
        <v>199</v>
      </c>
      <c r="B45" s="597"/>
    </row>
    <row r="46" spans="1:2" ht="15.6" x14ac:dyDescent="0.3">
      <c r="A46" s="1053" t="s">
        <v>197</v>
      </c>
      <c r="B46" s="1053"/>
    </row>
    <row r="47" spans="1:2" ht="15.6" x14ac:dyDescent="0.3">
      <c r="A47" s="1053" t="s">
        <v>198</v>
      </c>
      <c r="B47" s="1053"/>
    </row>
    <row r="48" spans="1:2" x14ac:dyDescent="0.25">
      <c r="A48" s="597"/>
      <c r="B48" s="597"/>
    </row>
    <row r="49" spans="69:69" x14ac:dyDescent="0.25"/>
    <row r="50" spans="69:69" x14ac:dyDescent="0.25"/>
    <row r="51" spans="69:69" x14ac:dyDescent="0.25"/>
    <row r="52" spans="69:69" x14ac:dyDescent="0.25"/>
    <row r="53" spans="69:69" x14ac:dyDescent="0.25"/>
    <row r="54" spans="69:69" x14ac:dyDescent="0.25"/>
    <row r="55" spans="69:69" x14ac:dyDescent="0.25"/>
    <row r="56" spans="69:69" x14ac:dyDescent="0.25"/>
    <row r="57" spans="69:69" x14ac:dyDescent="0.25">
      <c r="BQ57" s="8"/>
    </row>
    <row r="58" spans="69:69" x14ac:dyDescent="0.25"/>
    <row r="59" spans="69:69" x14ac:dyDescent="0.25"/>
    <row r="60" spans="69:69" x14ac:dyDescent="0.25"/>
    <row r="61" spans="69:69" x14ac:dyDescent="0.25"/>
    <row r="62" spans="69:69" x14ac:dyDescent="0.25"/>
    <row r="63" spans="69:69" x14ac:dyDescent="0.25"/>
    <row r="64" spans="69:69" x14ac:dyDescent="0.25"/>
    <row r="65" spans="1:2" x14ac:dyDescent="0.25"/>
    <row r="66" spans="1:2" x14ac:dyDescent="0.25"/>
    <row r="67" spans="1:2" x14ac:dyDescent="0.25"/>
    <row r="68" spans="1:2" x14ac:dyDescent="0.25">
      <c r="A68" s="597" t="s">
        <v>201</v>
      </c>
      <c r="B68" s="597"/>
    </row>
    <row r="69" spans="1:2" ht="15.6" x14ac:dyDescent="0.3">
      <c r="A69" s="1053" t="s">
        <v>200</v>
      </c>
      <c r="B69" s="1053"/>
    </row>
    <row r="70" spans="1:2" ht="15.6" x14ac:dyDescent="0.3">
      <c r="A70" s="1053" t="s">
        <v>198</v>
      </c>
      <c r="B70" s="1053"/>
    </row>
    <row r="71" spans="1:2" x14ac:dyDescent="0.25">
      <c r="A71" s="597"/>
      <c r="B71" s="597"/>
    </row>
    <row r="72" spans="1:2" x14ac:dyDescent="0.25"/>
    <row r="73" spans="1:2" x14ac:dyDescent="0.25"/>
    <row r="74" spans="1:2" x14ac:dyDescent="0.25"/>
    <row r="75" spans="1:2" x14ac:dyDescent="0.25"/>
    <row r="76" spans="1:2" x14ac:dyDescent="0.25"/>
    <row r="77" spans="1:2" x14ac:dyDescent="0.25"/>
    <row r="78" spans="1:2" x14ac:dyDescent="0.25"/>
    <row r="79" spans="1:2" x14ac:dyDescent="0.25"/>
    <row r="80" spans="1:2" x14ac:dyDescent="0.25"/>
    <row r="81" spans="1:2" x14ac:dyDescent="0.25"/>
    <row r="82" spans="1:2" x14ac:dyDescent="0.25"/>
    <row r="83" spans="1:2" x14ac:dyDescent="0.25"/>
    <row r="84" spans="1:2" x14ac:dyDescent="0.25"/>
    <row r="85" spans="1:2" x14ac:dyDescent="0.25"/>
    <row r="86" spans="1:2" x14ac:dyDescent="0.25"/>
    <row r="87" spans="1:2" x14ac:dyDescent="0.25"/>
    <row r="88" spans="1:2" x14ac:dyDescent="0.25"/>
    <row r="89" spans="1:2" x14ac:dyDescent="0.25"/>
    <row r="90" spans="1:2" x14ac:dyDescent="0.25">
      <c r="A90" s="597" t="s">
        <v>202</v>
      </c>
      <c r="B90" s="597"/>
    </row>
    <row r="91" spans="1:2" ht="15.6" x14ac:dyDescent="0.3">
      <c r="A91" s="1053" t="s">
        <v>200</v>
      </c>
      <c r="B91" s="1053"/>
    </row>
    <row r="92" spans="1:2" ht="15.6" x14ac:dyDescent="0.3">
      <c r="A92" s="1053" t="s">
        <v>198</v>
      </c>
      <c r="B92" s="1053"/>
    </row>
    <row r="93" spans="1:2" x14ac:dyDescent="0.25">
      <c r="A93" s="597"/>
      <c r="B93" s="597"/>
    </row>
    <row r="94" spans="1:2" x14ac:dyDescent="0.25"/>
    <row r="95" spans="1:2" x14ac:dyDescent="0.25"/>
    <row r="96" spans="1:2"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spans="1:2" x14ac:dyDescent="0.25"/>
    <row r="114" spans="1:2" x14ac:dyDescent="0.25"/>
    <row r="115" spans="1:2" x14ac:dyDescent="0.25">
      <c r="A115" s="597"/>
      <c r="B115" s="597"/>
    </row>
    <row r="116" spans="1:2" x14ac:dyDescent="0.25">
      <c r="A116" s="597" t="s">
        <v>202</v>
      </c>
      <c r="B116" s="597"/>
    </row>
    <row r="117" spans="1:2" ht="15.6" x14ac:dyDescent="0.3">
      <c r="A117" s="1053" t="s">
        <v>200</v>
      </c>
      <c r="B117" s="1053"/>
    </row>
    <row r="118" spans="1:2" ht="15.6" x14ac:dyDescent="0.3">
      <c r="A118" s="1053" t="s">
        <v>198</v>
      </c>
      <c r="B118" s="1053"/>
    </row>
    <row r="119" spans="1:2" x14ac:dyDescent="0.25">
      <c r="A119" s="597"/>
      <c r="B119" s="597"/>
    </row>
    <row r="120" spans="1:2" x14ac:dyDescent="0.25"/>
    <row r="121" spans="1:2" x14ac:dyDescent="0.25"/>
    <row r="122" spans="1:2" x14ac:dyDescent="0.25"/>
    <row r="123" spans="1:2" x14ac:dyDescent="0.25"/>
    <row r="124" spans="1:2" x14ac:dyDescent="0.25"/>
    <row r="125" spans="1:2" x14ac:dyDescent="0.25"/>
    <row r="126" spans="1:2" x14ac:dyDescent="0.25"/>
    <row r="127" spans="1:2" x14ac:dyDescent="0.25"/>
    <row r="128" spans="1:2" x14ac:dyDescent="0.25"/>
    <row r="129" spans="1:2" x14ac:dyDescent="0.25"/>
    <row r="130" spans="1:2" x14ac:dyDescent="0.25"/>
    <row r="131" spans="1:2" x14ac:dyDescent="0.25"/>
    <row r="132" spans="1:2" x14ac:dyDescent="0.25"/>
    <row r="133" spans="1:2" x14ac:dyDescent="0.25"/>
    <row r="134" spans="1:2" x14ac:dyDescent="0.25"/>
    <row r="135" spans="1:2" x14ac:dyDescent="0.25"/>
    <row r="136" spans="1:2" x14ac:dyDescent="0.25"/>
    <row r="137" spans="1:2" x14ac:dyDescent="0.25">
      <c r="A137" s="597"/>
      <c r="B137" s="597"/>
    </row>
    <row r="138" spans="1:2" x14ac:dyDescent="0.25">
      <c r="A138" s="597" t="s">
        <v>202</v>
      </c>
      <c r="B138" s="597"/>
    </row>
    <row r="139" spans="1:2" ht="15.6" x14ac:dyDescent="0.3">
      <c r="A139" s="1053" t="s">
        <v>200</v>
      </c>
      <c r="B139" s="1053"/>
    </row>
    <row r="140" spans="1:2" ht="15.6" x14ac:dyDescent="0.3">
      <c r="A140" s="1053" t="s">
        <v>198</v>
      </c>
      <c r="B140" s="1053"/>
    </row>
    <row r="141" spans="1:2" x14ac:dyDescent="0.25">
      <c r="A141" s="597"/>
      <c r="B141" s="597"/>
    </row>
    <row r="142" spans="1:2" x14ac:dyDescent="0.25"/>
    <row r="143" spans="1:2" x14ac:dyDescent="0.25"/>
    <row r="144" spans="1:2"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spans="1:2" x14ac:dyDescent="0.25"/>
    <row r="162" spans="1:2" x14ac:dyDescent="0.25"/>
    <row r="163" spans="1:2" x14ac:dyDescent="0.25">
      <c r="A163" s="597"/>
      <c r="B163" s="597"/>
    </row>
    <row r="164" spans="1:2" x14ac:dyDescent="0.25">
      <c r="A164" s="597" t="s">
        <v>202</v>
      </c>
      <c r="B164" s="597"/>
    </row>
    <row r="165" spans="1:2" ht="15.6" x14ac:dyDescent="0.3">
      <c r="A165" s="1053" t="s">
        <v>200</v>
      </c>
      <c r="B165" s="1053"/>
    </row>
    <row r="166" spans="1:2" ht="15.6" x14ac:dyDescent="0.3">
      <c r="A166" s="1053" t="s">
        <v>198</v>
      </c>
      <c r="B166" s="1053"/>
    </row>
    <row r="167" spans="1:2" x14ac:dyDescent="0.25"/>
    <row r="168" spans="1:2" x14ac:dyDescent="0.25"/>
    <row r="169" spans="1:2" x14ac:dyDescent="0.25"/>
    <row r="170" spans="1:2" x14ac:dyDescent="0.25"/>
    <row r="171" spans="1:2" x14ac:dyDescent="0.25"/>
    <row r="172" spans="1:2" x14ac:dyDescent="0.25"/>
    <row r="173" spans="1:2" x14ac:dyDescent="0.25"/>
    <row r="174" spans="1:2" x14ac:dyDescent="0.25"/>
    <row r="175" spans="1:2" x14ac:dyDescent="0.25"/>
    <row r="176" spans="1:2" x14ac:dyDescent="0.25"/>
    <row r="177" spans="1:2" x14ac:dyDescent="0.25"/>
    <row r="178" spans="1:2" x14ac:dyDescent="0.25"/>
    <row r="179" spans="1:2" x14ac:dyDescent="0.25"/>
    <row r="180" spans="1:2" x14ac:dyDescent="0.25"/>
    <row r="181" spans="1:2" x14ac:dyDescent="0.25"/>
    <row r="182" spans="1:2" x14ac:dyDescent="0.25"/>
    <row r="183" spans="1:2" x14ac:dyDescent="0.25"/>
    <row r="184" spans="1:2" x14ac:dyDescent="0.25"/>
    <row r="185" spans="1:2" x14ac:dyDescent="0.25"/>
    <row r="186" spans="1:2" x14ac:dyDescent="0.25"/>
    <row r="187" spans="1:2" x14ac:dyDescent="0.25"/>
    <row r="188" spans="1:2" x14ac:dyDescent="0.25"/>
    <row r="189" spans="1:2" x14ac:dyDescent="0.25"/>
    <row r="190" spans="1:2" x14ac:dyDescent="0.25"/>
    <row r="191" spans="1:2" x14ac:dyDescent="0.25"/>
    <row r="192" spans="1:2" x14ac:dyDescent="0.25">
      <c r="A192" s="597"/>
      <c r="B192" s="597"/>
    </row>
    <row r="193" spans="1:2" x14ac:dyDescent="0.25">
      <c r="A193" s="597" t="s">
        <v>202</v>
      </c>
      <c r="B193" s="597"/>
    </row>
    <row r="194" spans="1:2" ht="15.6" x14ac:dyDescent="0.3">
      <c r="A194" s="1053" t="s">
        <v>200</v>
      </c>
      <c r="B194" s="1053"/>
    </row>
    <row r="195" spans="1:2" ht="15.6" x14ac:dyDescent="0.3">
      <c r="A195" s="1053" t="s">
        <v>198</v>
      </c>
      <c r="B195" s="1053"/>
    </row>
    <row r="196" spans="1:2" x14ac:dyDescent="0.25">
      <c r="A196" s="597"/>
      <c r="B196" s="597"/>
    </row>
    <row r="197" spans="1:2" x14ac:dyDescent="0.25"/>
    <row r="198" spans="1:2" x14ac:dyDescent="0.25"/>
    <row r="199" spans="1:2" x14ac:dyDescent="0.25"/>
    <row r="200" spans="1:2" x14ac:dyDescent="0.25"/>
    <row r="201" spans="1:2" x14ac:dyDescent="0.25"/>
    <row r="202" spans="1:2" x14ac:dyDescent="0.25"/>
    <row r="203" spans="1:2" x14ac:dyDescent="0.25"/>
    <row r="204" spans="1:2" x14ac:dyDescent="0.25"/>
    <row r="205" spans="1:2" x14ac:dyDescent="0.25"/>
    <row r="206" spans="1:2" x14ac:dyDescent="0.25"/>
    <row r="207" spans="1:2" x14ac:dyDescent="0.25"/>
    <row r="208" spans="1:2" x14ac:dyDescent="0.25"/>
    <row r="209" x14ac:dyDescent="0.25"/>
    <row r="210" x14ac:dyDescent="0.25"/>
    <row r="211" x14ac:dyDescent="0.25"/>
    <row r="212" x14ac:dyDescent="0.25"/>
    <row r="213" x14ac:dyDescent="0.25"/>
    <row r="214" x14ac:dyDescent="0.25"/>
    <row r="215" x14ac:dyDescent="0.25"/>
    <row r="216" x14ac:dyDescent="0.25"/>
  </sheetData>
  <sheetProtection algorithmName="SHA-512" hashValue="pTeX7N80BJVu9DwVRTIRekHYUQXSMCL7G+rqcY/n00b2Mz8ePuPDWvxlJF+rnQEkF3Dg0y9wU69ruv/zIwnd9g==" saltValue="yZD9XikRGE6XVemJ78ORBA==" spinCount="100000" sheet="1" objects="1" scenarios="1"/>
  <mergeCells count="24">
    <mergeCell ref="A69:B69"/>
    <mergeCell ref="A70:B70"/>
    <mergeCell ref="A91:B91"/>
    <mergeCell ref="A92:B92"/>
    <mergeCell ref="A195:B195"/>
    <mergeCell ref="A139:B139"/>
    <mergeCell ref="A165:B165"/>
    <mergeCell ref="A194:B194"/>
    <mergeCell ref="A117:B117"/>
    <mergeCell ref="A118:B118"/>
    <mergeCell ref="A140:B140"/>
    <mergeCell ref="A166:B166"/>
    <mergeCell ref="A24:B24"/>
    <mergeCell ref="A25:B25"/>
    <mergeCell ref="A46:B46"/>
    <mergeCell ref="A47:B47"/>
    <mergeCell ref="BZ3:CG3"/>
    <mergeCell ref="BZ4:CG6"/>
    <mergeCell ref="BE4:BO6"/>
    <mergeCell ref="A4:B4"/>
    <mergeCell ref="A3:B3"/>
    <mergeCell ref="AP4:AZ6"/>
    <mergeCell ref="AP3:AZ3"/>
    <mergeCell ref="BE3:BO3"/>
  </mergeCells>
  <pageMargins left="0.7" right="0.7" top="0.75" bottom="0.75" header="0.3" footer="0.3"/>
  <pageSetup paperSize="9"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34998626667073579"/>
  </sheetPr>
  <dimension ref="A1:AH853"/>
  <sheetViews>
    <sheetView showGridLines="0" showRowColHeaders="0" rightToLeft="1" zoomScaleNormal="100" workbookViewId="0">
      <pane ySplit="2" topLeftCell="A40" activePane="bottomLeft" state="frozen"/>
      <selection activeCell="F48" sqref="F48:G48"/>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153</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T('אלול - ספטמבר.9'!B5)</f>
        <v/>
      </c>
      <c r="C5" s="18">
        <f>'אלול - ספטמבר.9'!C5</f>
        <v>0</v>
      </c>
      <c r="D5" s="15"/>
      <c r="E5" s="19" t="str">
        <f>T('אלול - ספטמבר.9'!E5)</f>
        <v/>
      </c>
      <c r="F5" s="20">
        <f>'אלול - ספטמבר.9'!F5</f>
        <v>0</v>
      </c>
      <c r="G5" s="16"/>
      <c r="H5" s="433" t="str">
        <f>T('אלול - ספטמבר.9'!H5)</f>
        <v/>
      </c>
      <c r="I5" s="22" t="str">
        <f>T('אלול - ספטמבר.9'!I5)</f>
        <v/>
      </c>
      <c r="J5" s="290">
        <f>'אלול - ספטמבר.9'!J5</f>
        <v>0</v>
      </c>
      <c r="K5" s="434">
        <f>SUM('אלול - ספטמבר.9'!K5)</f>
        <v>0</v>
      </c>
      <c r="L5" s="24" t="str">
        <f>T('אלול - ספטמבר.9'!L5)</f>
        <v/>
      </c>
      <c r="M5" s="25" t="str">
        <f>T('אלול - ספטמבר.9'!M5)</f>
        <v/>
      </c>
      <c r="N5" s="26" t="str">
        <f>T('אלול - ספטמבר.9'!N5)</f>
        <v/>
      </c>
      <c r="O5" s="291">
        <f>'אלול - ספטמבר.9'!O5</f>
        <v>0</v>
      </c>
      <c r="P5" s="27">
        <f>IF(Q5&gt;0,'אלול - ספטמבר.9'!P5,0)</f>
        <v>0</v>
      </c>
      <c r="Q5" s="28">
        <f>'אלול - ספטמבר.9'!Q5-1</f>
        <v>-5</v>
      </c>
      <c r="R5" s="25" t="str">
        <f>T('אלול - ספטמבר.9'!R5)</f>
        <v/>
      </c>
      <c r="S5" s="29" t="str">
        <f>T('אלול - ספטמבר.9'!S5)</f>
        <v/>
      </c>
      <c r="T5" s="291">
        <f>'אלול - ספטמבר.9'!T5</f>
        <v>0</v>
      </c>
      <c r="U5" s="30">
        <f>IF(V5&gt;0,'אלול - ספטמבר.9'!U5,0)</f>
        <v>0</v>
      </c>
      <c r="V5" s="31">
        <f>'אלול - ספטמבר.9'!V5-1</f>
        <v>-5</v>
      </c>
      <c r="W5" s="32">
        <f>'אלול - ספטמבר.9'!W5</f>
        <v>0</v>
      </c>
      <c r="X5" s="163"/>
      <c r="Y5" s="713"/>
      <c r="Z5" s="714"/>
      <c r="AA5" s="714"/>
      <c r="AB5" s="714"/>
      <c r="AC5" s="714"/>
      <c r="AD5" s="714"/>
      <c r="AE5" s="714"/>
      <c r="AF5" s="714"/>
      <c r="AG5" s="715"/>
    </row>
    <row r="6" spans="1:33" ht="15.6" x14ac:dyDescent="0.3">
      <c r="A6" s="125"/>
      <c r="B6" s="17" t="str">
        <f>T('אלול - ספטמבר.9'!B6)</f>
        <v/>
      </c>
      <c r="C6" s="18">
        <f>'אלול - ספטמבר.9'!C6</f>
        <v>0</v>
      </c>
      <c r="D6" s="15"/>
      <c r="E6" s="19" t="str">
        <f>T('אלול - ספטמבר.9'!E6)</f>
        <v/>
      </c>
      <c r="F6" s="20">
        <f>'אלול - ספטמבר.9'!F6</f>
        <v>0</v>
      </c>
      <c r="G6" s="16"/>
      <c r="H6" s="433" t="str">
        <f>T('אלול - ספטמבר.9'!H6)</f>
        <v/>
      </c>
      <c r="I6" s="22" t="str">
        <f>T('אלול - ספטמבר.9'!I6)</f>
        <v/>
      </c>
      <c r="J6" s="292">
        <f>'אלול - ספטמבר.9'!J6</f>
        <v>0</v>
      </c>
      <c r="K6" s="434">
        <f>SUM('אלול - ספטמבר.9'!K6)</f>
        <v>0</v>
      </c>
      <c r="L6" s="24" t="str">
        <f>T('אלול - ספטמבר.9'!L6)</f>
        <v/>
      </c>
      <c r="M6" s="34" t="str">
        <f>T('אלול - ספטמבר.9'!M6)</f>
        <v/>
      </c>
      <c r="N6" s="26" t="str">
        <f>T('אלול - ספטמבר.9'!N6)</f>
        <v/>
      </c>
      <c r="O6" s="291">
        <f>'אלול - ספטמבר.9'!O6</f>
        <v>0</v>
      </c>
      <c r="P6" s="27">
        <f>IF(Q6&gt;0,'אלול - ספטמבר.9'!P6,0)</f>
        <v>0</v>
      </c>
      <c r="Q6" s="28">
        <f>'אלול - ספטמבר.9'!Q6-1</f>
        <v>-5</v>
      </c>
      <c r="R6" s="25" t="str">
        <f>T('אלול - ספטמבר.9'!R6)</f>
        <v/>
      </c>
      <c r="S6" s="29" t="str">
        <f>T('אלול - ספטמבר.9'!S6)</f>
        <v/>
      </c>
      <c r="T6" s="291">
        <f>'אלול - ספטמבר.9'!T6</f>
        <v>0</v>
      </c>
      <c r="U6" s="30">
        <f>IF(V6&gt;0,'אלול - ספטמבר.9'!U6,0)</f>
        <v>0</v>
      </c>
      <c r="V6" s="31">
        <f>'אלול - ספטמבר.9'!V6-1</f>
        <v>-5</v>
      </c>
      <c r="W6" s="32">
        <f>'אלול - ספטמבר.9'!W6</f>
        <v>0</v>
      </c>
      <c r="X6" s="163"/>
      <c r="Y6" s="713"/>
      <c r="Z6" s="714"/>
      <c r="AA6" s="714"/>
      <c r="AB6" s="714"/>
      <c r="AC6" s="714"/>
      <c r="AD6" s="714"/>
      <c r="AE6" s="714"/>
      <c r="AF6" s="714"/>
      <c r="AG6" s="715"/>
    </row>
    <row r="7" spans="1:33" ht="15.6" x14ac:dyDescent="0.3">
      <c r="A7" s="125"/>
      <c r="B7" s="17" t="str">
        <f>T('אלול - ספטמבר.9'!B7)</f>
        <v/>
      </c>
      <c r="C7" s="18">
        <f>'אלול - ספטמבר.9'!C7</f>
        <v>0</v>
      </c>
      <c r="D7" s="15"/>
      <c r="E7" s="279" t="str">
        <f>T('אלול - ספטמבר.9'!E7)</f>
        <v/>
      </c>
      <c r="F7" s="20">
        <f>'אלול - ספטמבר.9'!F7</f>
        <v>0</v>
      </c>
      <c r="G7" s="16"/>
      <c r="H7" s="433" t="str">
        <f>T('אלול - ספטמבר.9'!H7)</f>
        <v/>
      </c>
      <c r="I7" s="22" t="str">
        <f>T('אלול - ספטמבר.9'!I7)</f>
        <v/>
      </c>
      <c r="J7" s="293">
        <f>'אלול - ספטמבר.9'!J7</f>
        <v>0</v>
      </c>
      <c r="K7" s="434">
        <f>SUM('אלול - ספטמבר.9'!K7)</f>
        <v>0</v>
      </c>
      <c r="L7" s="24" t="str">
        <f>T('אלול - ספטמבר.9'!L7)</f>
        <v/>
      </c>
      <c r="M7" s="35" t="str">
        <f>T('אלול - ספטמבר.9'!M7)</f>
        <v/>
      </c>
      <c r="N7" s="26" t="str">
        <f>T('אלול - ספטמבר.9'!N7)</f>
        <v/>
      </c>
      <c r="O7" s="291">
        <f>'אלול - ספטמבר.9'!O7</f>
        <v>0</v>
      </c>
      <c r="P7" s="27">
        <f>IF(Q7&gt;0,'אלול - ספטמבר.9'!P7,0)</f>
        <v>0</v>
      </c>
      <c r="Q7" s="28">
        <f>'אלול - ספטמבר.9'!Q7-1</f>
        <v>-5</v>
      </c>
      <c r="R7" s="25" t="str">
        <f>T('אלול - ספטמבר.9'!R7)</f>
        <v/>
      </c>
      <c r="S7" s="29" t="str">
        <f>T('אלול - ספטמבר.9'!S7)</f>
        <v/>
      </c>
      <c r="T7" s="291">
        <f>'אלול - ספטמבר.9'!T7</f>
        <v>0</v>
      </c>
      <c r="U7" s="30">
        <f>IF(V7&gt;0,'אלול - ספטמבר.9'!U7,0)</f>
        <v>0</v>
      </c>
      <c r="V7" s="31">
        <f>'אלול - ספטמבר.9'!V7-1</f>
        <v>-5</v>
      </c>
      <c r="W7" s="32">
        <f>'אלול - ספטמבר.9'!W7</f>
        <v>0</v>
      </c>
      <c r="X7" s="163"/>
      <c r="Y7" s="713"/>
      <c r="Z7" s="714"/>
      <c r="AA7" s="714"/>
      <c r="AB7" s="714"/>
      <c r="AC7" s="714"/>
      <c r="AD7" s="714"/>
      <c r="AE7" s="714"/>
      <c r="AF7" s="714"/>
      <c r="AG7" s="715"/>
    </row>
    <row r="8" spans="1:33" ht="15.6" x14ac:dyDescent="0.3">
      <c r="A8" s="125"/>
      <c r="B8" s="17" t="str">
        <f>T('אלול - ספטמבר.9'!B8)</f>
        <v/>
      </c>
      <c r="C8" s="18">
        <f>'אלול - ספטמבר.9'!C8</f>
        <v>0</v>
      </c>
      <c r="D8" s="15"/>
      <c r="E8" s="19" t="str">
        <f>T('אלול - ספטמבר.9'!E8)</f>
        <v/>
      </c>
      <c r="F8" s="20">
        <f>'אלול - ספטמבר.9'!F8</f>
        <v>0</v>
      </c>
      <c r="G8" s="16"/>
      <c r="H8" s="433" t="str">
        <f>T('אלול - ספטמבר.9'!H8)</f>
        <v/>
      </c>
      <c r="I8" s="22" t="str">
        <f>T('אלול - ספטמבר.9'!I8)</f>
        <v/>
      </c>
      <c r="J8" s="293">
        <f>'אלול - ספטמבר.9'!J8</f>
        <v>0</v>
      </c>
      <c r="K8" s="434">
        <f>SUM('אלול - ספטמבר.9'!K8)</f>
        <v>0</v>
      </c>
      <c r="L8" s="24" t="str">
        <f>T('אלול - ספטמבר.9'!L8)</f>
        <v/>
      </c>
      <c r="M8" s="25" t="str">
        <f>T('אלול - ספטמבר.9'!M8)</f>
        <v/>
      </c>
      <c r="N8" s="36" t="str">
        <f>T('אלול - ספטמבר.9'!N8)</f>
        <v/>
      </c>
      <c r="O8" s="291">
        <f>'אלול - ספטמבר.9'!O8</f>
        <v>0</v>
      </c>
      <c r="P8" s="27">
        <f>IF(Q8&gt;0,'אלול - ספטמבר.9'!P8,0)</f>
        <v>0</v>
      </c>
      <c r="Q8" s="28">
        <f>'אלול - ספטמבר.9'!Q8-1</f>
        <v>-5</v>
      </c>
      <c r="R8" s="25" t="str">
        <f>T('אלול - ספטמבר.9'!R8)</f>
        <v/>
      </c>
      <c r="S8" s="29" t="str">
        <f>T('אלול - ספטמבר.9'!S8)</f>
        <v/>
      </c>
      <c r="T8" s="291">
        <f>'אלול - ספטמבר.9'!T8</f>
        <v>0</v>
      </c>
      <c r="U8" s="30">
        <f>IF(V8&gt;0,'אלול - ספטמבר.9'!U8,0)</f>
        <v>0</v>
      </c>
      <c r="V8" s="31">
        <f>'אלול - ספטמבר.9'!V8-1</f>
        <v>-5</v>
      </c>
      <c r="W8" s="32">
        <f>'אלול - ספטמבר.9'!W8</f>
        <v>0</v>
      </c>
      <c r="X8" s="163"/>
      <c r="Y8" s="713"/>
      <c r="Z8" s="714"/>
      <c r="AA8" s="714"/>
      <c r="AB8" s="714"/>
      <c r="AC8" s="714"/>
      <c r="AD8" s="714"/>
      <c r="AE8" s="714"/>
      <c r="AF8" s="714"/>
      <c r="AG8" s="715"/>
    </row>
    <row r="9" spans="1:33" ht="15.6" x14ac:dyDescent="0.3">
      <c r="A9" s="125"/>
      <c r="B9" s="17" t="str">
        <f>T('אלול - ספטמבר.9'!B9)</f>
        <v/>
      </c>
      <c r="C9" s="18">
        <f>'אלול - ספטמבר.9'!C9</f>
        <v>0</v>
      </c>
      <c r="D9" s="15"/>
      <c r="E9" s="19" t="str">
        <f>T('אלול - ספטמבר.9'!E9)</f>
        <v/>
      </c>
      <c r="F9" s="20">
        <f>'אלול - ספטמבר.9'!F9</f>
        <v>0</v>
      </c>
      <c r="G9" s="16"/>
      <c r="H9" s="433" t="str">
        <f>T('אלול - ספטמבר.9'!H9)</f>
        <v/>
      </c>
      <c r="I9" s="22" t="str">
        <f>T('אלול - ספטמבר.9'!I9)</f>
        <v/>
      </c>
      <c r="J9" s="293">
        <f>'אלול - ספטמבר.9'!J9</f>
        <v>0</v>
      </c>
      <c r="K9" s="434">
        <f>SUM('אלול - ספטמבר.9'!K9)</f>
        <v>0</v>
      </c>
      <c r="L9" s="24" t="str">
        <f>T('אלול - ספטמבר.9'!L9)</f>
        <v/>
      </c>
      <c r="M9" s="35" t="str">
        <f>T('אלול - ספטמבר.9'!M9)</f>
        <v/>
      </c>
      <c r="N9" s="36" t="str">
        <f>T('אלול - ספטמבר.9'!N9)</f>
        <v/>
      </c>
      <c r="O9" s="291">
        <f>'אלול - ספטמבר.9'!O9</f>
        <v>0</v>
      </c>
      <c r="P9" s="27">
        <f>IF(Q9&gt;0,'אלול - ספטמבר.9'!P9,0)</f>
        <v>0</v>
      </c>
      <c r="Q9" s="28">
        <f>'אלול - ספטמבר.9'!Q9-1</f>
        <v>-5</v>
      </c>
      <c r="R9" s="25" t="str">
        <f>T('אלול - ספטמבר.9'!R9)</f>
        <v/>
      </c>
      <c r="S9" s="29" t="str">
        <f>T('אלול - ספטמבר.9'!S9)</f>
        <v/>
      </c>
      <c r="T9" s="291">
        <f>'אלול - ספטמבר.9'!T9</f>
        <v>0</v>
      </c>
      <c r="U9" s="30">
        <f>IF(V9&gt;0,'אלול - ספטמבר.9'!U9,0)</f>
        <v>0</v>
      </c>
      <c r="V9" s="31">
        <f>'אלול - ספטמבר.9'!V9-1</f>
        <v>-5</v>
      </c>
      <c r="W9" s="32">
        <f>'אלול - ספטמבר.9'!W9</f>
        <v>0</v>
      </c>
      <c r="X9" s="163"/>
      <c r="Y9" s="713"/>
      <c r="Z9" s="714"/>
      <c r="AA9" s="714"/>
      <c r="AB9" s="714"/>
      <c r="AC9" s="714"/>
      <c r="AD9" s="714"/>
      <c r="AE9" s="714"/>
      <c r="AF9" s="714"/>
      <c r="AG9" s="715"/>
    </row>
    <row r="10" spans="1:33" ht="15.6" x14ac:dyDescent="0.3">
      <c r="A10" s="125"/>
      <c r="B10" s="17" t="str">
        <f>T('אלול - ספטמבר.9'!B10)</f>
        <v/>
      </c>
      <c r="C10" s="18">
        <f>'אלול - ספטמבר.9'!C10</f>
        <v>0</v>
      </c>
      <c r="D10" s="15"/>
      <c r="E10" s="19" t="str">
        <f>T('אלול - ספטמבר.9'!E10)</f>
        <v/>
      </c>
      <c r="F10" s="20">
        <f>'אלול - ספטמבר.9'!F10</f>
        <v>0</v>
      </c>
      <c r="G10" s="16"/>
      <c r="H10" s="433" t="str">
        <f>T('אלול - ספטמבר.9'!H10)</f>
        <v/>
      </c>
      <c r="I10" s="22" t="str">
        <f>T('אלול - ספטמבר.9'!I10)</f>
        <v/>
      </c>
      <c r="J10" s="293">
        <f>'אלול - ספטמבר.9'!J10</f>
        <v>0</v>
      </c>
      <c r="K10" s="434">
        <f>SUM('אלול - ספטמבר.9'!K10)</f>
        <v>0</v>
      </c>
      <c r="L10" s="24" t="str">
        <f>T('אלול - ספטמבר.9'!L10)</f>
        <v/>
      </c>
      <c r="M10" s="25" t="str">
        <f>T('אלול - ספטמבר.9'!M10)</f>
        <v/>
      </c>
      <c r="N10" s="36" t="str">
        <f>T('אלול - ספטמבר.9'!N10)</f>
        <v/>
      </c>
      <c r="O10" s="291">
        <f>'אלול - ספטמבר.9'!O10</f>
        <v>0</v>
      </c>
      <c r="P10" s="27">
        <f>IF(Q10&gt;0,'אלול - ספטמבר.9'!P10,0)</f>
        <v>0</v>
      </c>
      <c r="Q10" s="28">
        <f>'אלול - ספטמבר.9'!Q10-1</f>
        <v>-5</v>
      </c>
      <c r="R10" s="25" t="str">
        <f>T('אלול - ספטמבר.9'!R10)</f>
        <v/>
      </c>
      <c r="S10" s="29" t="str">
        <f>T('אלול - ספטמבר.9'!S10)</f>
        <v/>
      </c>
      <c r="T10" s="291">
        <f>'אלול - ספטמבר.9'!T10</f>
        <v>0</v>
      </c>
      <c r="U10" s="30">
        <f>IF(V10&gt;0,'אלול - ספטמבר.9'!U10,0)</f>
        <v>0</v>
      </c>
      <c r="V10" s="31">
        <f>'אלול - ספטמבר.9'!V10-1</f>
        <v>-5</v>
      </c>
      <c r="W10" s="32">
        <f>'אלול - ספטמבר.9'!W10</f>
        <v>0</v>
      </c>
      <c r="X10" s="163"/>
      <c r="Y10" s="713"/>
      <c r="Z10" s="714"/>
      <c r="AA10" s="714"/>
      <c r="AB10" s="714"/>
      <c r="AC10" s="714"/>
      <c r="AD10" s="714"/>
      <c r="AE10" s="714"/>
      <c r="AF10" s="714"/>
      <c r="AG10" s="715"/>
    </row>
    <row r="11" spans="1:33" ht="15.6" x14ac:dyDescent="0.3">
      <c r="A11" s="125"/>
      <c r="B11" s="17" t="str">
        <f>T('אלול - ספטמבר.9'!B11)</f>
        <v/>
      </c>
      <c r="C11" s="18">
        <f>'אלול - ספטמבר.9'!C11</f>
        <v>0</v>
      </c>
      <c r="D11" s="15"/>
      <c r="E11" s="19" t="str">
        <f>T('אלול - ספטמבר.9'!E11)</f>
        <v/>
      </c>
      <c r="F11" s="20">
        <f>'אלול - ספטמבר.9'!F11</f>
        <v>0</v>
      </c>
      <c r="G11" s="16"/>
      <c r="H11" s="433" t="str">
        <f>T('אלול - ספטמבר.9'!H11)</f>
        <v/>
      </c>
      <c r="I11" s="22" t="str">
        <f>T('אלול - ספטמבר.9'!I11)</f>
        <v/>
      </c>
      <c r="J11" s="293">
        <f>'אלול - ספטמבר.9'!J11</f>
        <v>0</v>
      </c>
      <c r="K11" s="434">
        <f>SUM('אלול - ספטמבר.9'!K11)</f>
        <v>0</v>
      </c>
      <c r="L11" s="24" t="str">
        <f>T('אלול - ספטמבר.9'!L11)</f>
        <v/>
      </c>
      <c r="M11" s="25" t="str">
        <f>T('אלול - ספטמבר.9'!M11)</f>
        <v/>
      </c>
      <c r="N11" s="36" t="str">
        <f>T('אלול - ספטמבר.9'!N11)</f>
        <v/>
      </c>
      <c r="O11" s="291">
        <f>'אלול - ספטמבר.9'!O11</f>
        <v>0</v>
      </c>
      <c r="P11" s="27">
        <f>IF(Q11&gt;0,'אלול - ספטמבר.9'!P11,0)</f>
        <v>0</v>
      </c>
      <c r="Q11" s="28">
        <f>'אלול - ספטמבר.9'!Q11-1</f>
        <v>-5</v>
      </c>
      <c r="R11" s="25" t="str">
        <f>T('אלול - ספטמבר.9'!R11)</f>
        <v/>
      </c>
      <c r="S11" s="29" t="str">
        <f>T('אלול - ספטמבר.9'!S11)</f>
        <v/>
      </c>
      <c r="T11" s="291">
        <f>'אלול - ספטמבר.9'!T11</f>
        <v>0</v>
      </c>
      <c r="U11" s="30">
        <f>IF(V11&gt;0,'אלול - ספטמבר.9'!U11,0)</f>
        <v>0</v>
      </c>
      <c r="V11" s="31">
        <f>'אלול - ספטמבר.9'!V11-1</f>
        <v>-5</v>
      </c>
      <c r="W11" s="32">
        <f>'אלול - ספטמבר.9'!W11</f>
        <v>0</v>
      </c>
      <c r="X11" s="163"/>
      <c r="Y11" s="713"/>
      <c r="Z11" s="714"/>
      <c r="AA11" s="714"/>
      <c r="AB11" s="714"/>
      <c r="AC11" s="714"/>
      <c r="AD11" s="714"/>
      <c r="AE11" s="714"/>
      <c r="AF11" s="714"/>
      <c r="AG11" s="715"/>
    </row>
    <row r="12" spans="1:33" ht="15.6" x14ac:dyDescent="0.3">
      <c r="A12" s="125"/>
      <c r="B12" s="17" t="str">
        <f>T('אלול - ספטמבר.9'!B12)</f>
        <v/>
      </c>
      <c r="C12" s="18">
        <f>'אלול - ספטמבר.9'!C12</f>
        <v>0</v>
      </c>
      <c r="D12" s="15"/>
      <c r="E12" s="19" t="str">
        <f>T('אלול - ספטמבר.9'!E12)</f>
        <v/>
      </c>
      <c r="F12" s="20">
        <f>'אלול - ספטמבר.9'!F12</f>
        <v>0</v>
      </c>
      <c r="G12" s="16"/>
      <c r="H12" s="433" t="str">
        <f>T('אלול - ספטמבר.9'!H12)</f>
        <v/>
      </c>
      <c r="I12" s="22" t="str">
        <f>T('אלול - ספטמבר.9'!I12)</f>
        <v/>
      </c>
      <c r="J12" s="293">
        <f>'אלול - ספטמבר.9'!J12</f>
        <v>0</v>
      </c>
      <c r="K12" s="434">
        <f>SUM('אלול - ספטמבר.9'!K12)</f>
        <v>0</v>
      </c>
      <c r="L12" s="24" t="str">
        <f>T('אלול - ספטמבר.9'!L12)</f>
        <v/>
      </c>
      <c r="M12" s="25" t="str">
        <f>T('אלול - ספטמבר.9'!M12)</f>
        <v/>
      </c>
      <c r="N12" s="36" t="str">
        <f>T('אלול - ספטמבר.9'!N12)</f>
        <v/>
      </c>
      <c r="O12" s="291">
        <f>'אלול - ספטמבר.9'!O12</f>
        <v>0</v>
      </c>
      <c r="P12" s="27">
        <f>IF(Q12&gt;0,'אלול - ספטמבר.9'!P12,0)</f>
        <v>0</v>
      </c>
      <c r="Q12" s="28">
        <f>'אלול - ספטמבר.9'!Q12-1</f>
        <v>-5</v>
      </c>
      <c r="R12" s="25" t="str">
        <f>T('אלול - ספטמבר.9'!R12)</f>
        <v/>
      </c>
      <c r="S12" s="29" t="str">
        <f>T('אלול - ספטמבר.9'!S12)</f>
        <v/>
      </c>
      <c r="T12" s="291">
        <f>'אלול - ספטמבר.9'!T12</f>
        <v>0</v>
      </c>
      <c r="U12" s="30">
        <f>IF(V12&gt;0,'אלול - ספטמבר.9'!U12,0)</f>
        <v>0</v>
      </c>
      <c r="V12" s="31">
        <f>'אלול - ספטמבר.9'!V12-1</f>
        <v>-5</v>
      </c>
      <c r="W12" s="32">
        <f>'אלול - ספטמבר.9'!W12</f>
        <v>0</v>
      </c>
      <c r="X12" s="163"/>
      <c r="Y12" s="713"/>
      <c r="Z12" s="714"/>
      <c r="AA12" s="714"/>
      <c r="AB12" s="714"/>
      <c r="AC12" s="714"/>
      <c r="AD12" s="714"/>
      <c r="AE12" s="714"/>
      <c r="AF12" s="714"/>
      <c r="AG12" s="715"/>
    </row>
    <row r="13" spans="1:33" ht="15.6" x14ac:dyDescent="0.3">
      <c r="A13" s="125"/>
      <c r="B13" s="17" t="str">
        <f>T('אלול - ספטמבר.9'!B13)</f>
        <v/>
      </c>
      <c r="C13" s="18">
        <f>'אלול - ספטמבר.9'!C13</f>
        <v>0</v>
      </c>
      <c r="D13" s="15"/>
      <c r="E13" s="19" t="str">
        <f>T('אלול - ספטמבר.9'!E13)</f>
        <v/>
      </c>
      <c r="F13" s="20">
        <f>'אלול - ספטמבר.9'!F13</f>
        <v>0</v>
      </c>
      <c r="G13" s="16"/>
      <c r="H13" s="433" t="str">
        <f>T('אלול - ספטמבר.9'!H13)</f>
        <v/>
      </c>
      <c r="I13" s="22" t="str">
        <f>T('אלול - ספטמבר.9'!I13)</f>
        <v/>
      </c>
      <c r="J13" s="293">
        <f>'אלול - ספטמבר.9'!J13</f>
        <v>0</v>
      </c>
      <c r="K13" s="434">
        <f>SUM('אלול - ספטמבר.9'!K13)</f>
        <v>0</v>
      </c>
      <c r="L13" s="24" t="str">
        <f>T('אלול - ספטמבר.9'!L13)</f>
        <v/>
      </c>
      <c r="M13" s="25" t="str">
        <f>T('אלול - ספטמבר.9'!M13)</f>
        <v/>
      </c>
      <c r="N13" s="36" t="str">
        <f>T('אלול - ספטמבר.9'!N13)</f>
        <v/>
      </c>
      <c r="O13" s="291">
        <f>'אלול - ספטמבר.9'!O13</f>
        <v>0</v>
      </c>
      <c r="P13" s="27">
        <f>IF(Q13&gt;0,'אלול - ספטמבר.9'!P13,0)</f>
        <v>0</v>
      </c>
      <c r="Q13" s="28">
        <f>'אלול - ספטמבר.9'!Q13-1</f>
        <v>-5</v>
      </c>
      <c r="R13" s="25" t="str">
        <f>T('אלול - ספטמבר.9'!R13)</f>
        <v/>
      </c>
      <c r="S13" s="29" t="str">
        <f>T('אלול - ספטמבר.9'!S13)</f>
        <v/>
      </c>
      <c r="T13" s="291">
        <f>'אלול - ספטמבר.9'!T13</f>
        <v>0</v>
      </c>
      <c r="U13" s="30">
        <f>IF(V13&gt;0,'אלול - ספטמבר.9'!U13,0)</f>
        <v>0</v>
      </c>
      <c r="V13" s="31">
        <f>'אלול - ספטמבר.9'!V13-1</f>
        <v>-5</v>
      </c>
      <c r="W13" s="32">
        <f>'אלול - ספטמבר.9'!W13</f>
        <v>0</v>
      </c>
      <c r="X13" s="163"/>
      <c r="Y13" s="713"/>
      <c r="Z13" s="714"/>
      <c r="AA13" s="714"/>
      <c r="AB13" s="714"/>
      <c r="AC13" s="714"/>
      <c r="AD13" s="714"/>
      <c r="AE13" s="714"/>
      <c r="AF13" s="714"/>
      <c r="AG13" s="715"/>
    </row>
    <row r="14" spans="1:33" ht="15.6" x14ac:dyDescent="0.3">
      <c r="A14" s="125"/>
      <c r="B14" s="17" t="str">
        <f>T('אלול - ספטמבר.9'!B14)</f>
        <v/>
      </c>
      <c r="C14" s="18">
        <f>'אלול - ספטמבר.9'!C14</f>
        <v>0</v>
      </c>
      <c r="D14" s="15"/>
      <c r="E14" s="19" t="str">
        <f>T('אלול - ספטמבר.9'!E14)</f>
        <v/>
      </c>
      <c r="F14" s="20">
        <f>'אלול - ספטמבר.9'!F14</f>
        <v>0</v>
      </c>
      <c r="G14" s="16"/>
      <c r="H14" s="433" t="str">
        <f>T('אלול - ספטמבר.9'!H14)</f>
        <v/>
      </c>
      <c r="I14" s="22" t="str">
        <f>T('אלול - ספטמבר.9'!I14)</f>
        <v/>
      </c>
      <c r="J14" s="293">
        <f>'אלול - ספטמבר.9'!J14</f>
        <v>0</v>
      </c>
      <c r="K14" s="434">
        <f>SUM('אלול - ספטמבר.9'!K14)</f>
        <v>0</v>
      </c>
      <c r="L14" s="24" t="str">
        <f>T('אלול - ספטמבר.9'!L14)</f>
        <v/>
      </c>
      <c r="M14" s="25" t="str">
        <f>T('אלול - ספטמבר.9'!M14)</f>
        <v/>
      </c>
      <c r="N14" s="36" t="str">
        <f>T('אלול - ספטמבר.9'!N14)</f>
        <v/>
      </c>
      <c r="O14" s="291">
        <f>'אלול - ספטמבר.9'!O14</f>
        <v>0</v>
      </c>
      <c r="P14" s="27">
        <f>IF(Q14&gt;0,'אלול - ספטמבר.9'!P14,0)</f>
        <v>0</v>
      </c>
      <c r="Q14" s="28">
        <f>'אלול - ספטמבר.9'!Q14-1</f>
        <v>-5</v>
      </c>
      <c r="R14" s="25" t="str">
        <f>T('אלול - ספטמבר.9'!R14)</f>
        <v/>
      </c>
      <c r="S14" s="29" t="str">
        <f>T('אלול - ספטמבר.9'!S14)</f>
        <v/>
      </c>
      <c r="T14" s="291">
        <f>'אלול - ספטמבר.9'!T14</f>
        <v>0</v>
      </c>
      <c r="U14" s="30">
        <f>IF(V14&gt;0,'אלול - ספטמבר.9'!U14,0)</f>
        <v>0</v>
      </c>
      <c r="V14" s="31">
        <f>'אלול - ספטמבר.9'!V14-1</f>
        <v>-5</v>
      </c>
      <c r="W14" s="32">
        <f>'אלול - ספטמבר.9'!W14</f>
        <v>0</v>
      </c>
      <c r="X14" s="163"/>
      <c r="Y14" s="713"/>
      <c r="Z14" s="714"/>
      <c r="AA14" s="714"/>
      <c r="AB14" s="714"/>
      <c r="AC14" s="714"/>
      <c r="AD14" s="714"/>
      <c r="AE14" s="714"/>
      <c r="AF14" s="714"/>
      <c r="AG14" s="715"/>
    </row>
    <row r="15" spans="1:33" ht="15.6" x14ac:dyDescent="0.3">
      <c r="A15" s="125"/>
      <c r="B15" s="17" t="str">
        <f>T('אלול - ספטמבר.9'!B15)</f>
        <v/>
      </c>
      <c r="C15" s="18">
        <f>'אלול - ספטמבר.9'!C15</f>
        <v>0</v>
      </c>
      <c r="D15" s="15"/>
      <c r="E15" s="19" t="str">
        <f>T('אלול - ספטמבר.9'!E15)</f>
        <v/>
      </c>
      <c r="F15" s="20">
        <f>'אלול - ספטמבר.9'!F15</f>
        <v>0</v>
      </c>
      <c r="G15" s="16"/>
      <c r="H15" s="433" t="str">
        <f>T('אלול - ספטמבר.9'!H15)</f>
        <v/>
      </c>
      <c r="I15" s="22" t="str">
        <f>T('אלול - ספטמבר.9'!I15)</f>
        <v/>
      </c>
      <c r="J15" s="293">
        <f>'אלול - ספטמבר.9'!J15</f>
        <v>0</v>
      </c>
      <c r="K15" s="434">
        <f>SUM('אלול - ספטמבר.9'!K15)</f>
        <v>0</v>
      </c>
      <c r="L15" s="24" t="str">
        <f>T('אלול - ספטמבר.9'!L15)</f>
        <v/>
      </c>
      <c r="M15" s="25" t="str">
        <f>T('אלול - ספטמבר.9'!M15)</f>
        <v/>
      </c>
      <c r="N15" s="36" t="str">
        <f>T('אלול - ספטמבר.9'!N15)</f>
        <v/>
      </c>
      <c r="O15" s="291">
        <f>'אלול - ספטמבר.9'!O15</f>
        <v>0</v>
      </c>
      <c r="P15" s="27">
        <f>IF(Q15&gt;0,'אלול - ספטמבר.9'!P15,0)</f>
        <v>0</v>
      </c>
      <c r="Q15" s="28">
        <f>'אלול - ספטמבר.9'!Q15-1</f>
        <v>-5</v>
      </c>
      <c r="R15" s="25" t="str">
        <f>T('אלול - ספטמבר.9'!R15)</f>
        <v/>
      </c>
      <c r="S15" s="29" t="str">
        <f>T('אלול - ספטמבר.9'!S15)</f>
        <v/>
      </c>
      <c r="T15" s="291">
        <f>'אלול - ספטמבר.9'!T15</f>
        <v>0</v>
      </c>
      <c r="U15" s="30">
        <f>IF(V15&gt;0,'אלול - ספטמבר.9'!U15,0)</f>
        <v>0</v>
      </c>
      <c r="V15" s="31">
        <f>'אלול - ספטמבר.9'!V15-1</f>
        <v>-5</v>
      </c>
      <c r="W15" s="32">
        <f>'אלול - ספטמבר.9'!W15</f>
        <v>0</v>
      </c>
      <c r="X15" s="163"/>
      <c r="Y15" s="713"/>
      <c r="Z15" s="714"/>
      <c r="AA15" s="714"/>
      <c r="AB15" s="714"/>
      <c r="AC15" s="714"/>
      <c r="AD15" s="714"/>
      <c r="AE15" s="714"/>
      <c r="AF15" s="714"/>
      <c r="AG15" s="715"/>
    </row>
    <row r="16" spans="1:33" ht="15.9" customHeight="1" x14ac:dyDescent="0.3">
      <c r="A16" s="125"/>
      <c r="B16" s="17" t="str">
        <f>T('אלול - ספטמבר.9'!B16)</f>
        <v/>
      </c>
      <c r="C16" s="18">
        <f>'אלול - ספטמבר.9'!C16</f>
        <v>0</v>
      </c>
      <c r="D16" s="15"/>
      <c r="E16" s="19" t="str">
        <f>T('אלול - ספטמבר.9'!E16)</f>
        <v/>
      </c>
      <c r="F16" s="20">
        <f>'אלול - ספטמבר.9'!F16</f>
        <v>0</v>
      </c>
      <c r="G16" s="16"/>
      <c r="H16" s="435" t="str">
        <f>T('אלול - ספטמבר.9'!H16)</f>
        <v/>
      </c>
      <c r="I16" s="38" t="str">
        <f>T('אלול - ספטמבר.9'!I16)</f>
        <v/>
      </c>
      <c r="J16" s="290">
        <f>'אלול - ספטמבר.9'!J16</f>
        <v>0</v>
      </c>
      <c r="K16" s="434">
        <f>SUM('אלול - ספטמבר.9'!K16)</f>
        <v>0</v>
      </c>
      <c r="L16" s="24" t="str">
        <f>T('אלול - ספטמבר.9'!L16)</f>
        <v/>
      </c>
      <c r="M16" s="25" t="str">
        <f>T('אלול - ספטמבר.9'!M16)</f>
        <v/>
      </c>
      <c r="N16" s="36" t="str">
        <f>T('אלול - ספטמבר.9'!N16)</f>
        <v/>
      </c>
      <c r="O16" s="291">
        <f>'אלול - ספטמבר.9'!O16</f>
        <v>0</v>
      </c>
      <c r="P16" s="27">
        <f>IF(Q16&gt;0,'אלול - ספטמבר.9'!P16,0)</f>
        <v>0</v>
      </c>
      <c r="Q16" s="28">
        <f>'אלול - ספטמבר.9'!Q16-1</f>
        <v>-5</v>
      </c>
      <c r="R16" s="25" t="str">
        <f>T('אלול - ספטמבר.9'!R16)</f>
        <v/>
      </c>
      <c r="S16" s="29" t="str">
        <f>T('אלול - ספטמבר.9'!S16)</f>
        <v/>
      </c>
      <c r="T16" s="291">
        <f>'אלול - ספטמבר.9'!T16</f>
        <v>0</v>
      </c>
      <c r="U16" s="30">
        <f>IF(V16&gt;0,'אלול - ספטמבר.9'!U16,0)</f>
        <v>0</v>
      </c>
      <c r="V16" s="31">
        <f>'אלול - ספטמבר.9'!V16-1</f>
        <v>-5</v>
      </c>
      <c r="W16" s="32">
        <f>'אלול - ספטמבר.9'!W16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80"/>
      <c r="R36" s="581"/>
      <c r="S36" s="577"/>
      <c r="T36" s="579"/>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82"/>
      <c r="R37" s="576"/>
      <c r="S37" s="577"/>
      <c r="T37" s="578"/>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SUM('אלול - ספטמבר.9'!W40+W39+L39)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SUM('אלול - ספטמבר.9'!U48)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SUM('אלול - ספטמבר.9'!U49)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'אלול - ספטמבר.9'!O170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GEuNYIFHJdTfHgC4c6kNAX83zA8SrYQWHaMpPsv4QxQSsTWyWhs+0BZlb+n+ayzB+w/pr5A0sYR00Jkg000UsQ==" saltValue="grAXNRHDbhMzjgCW8ZbvIQ=="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160" priority="25" operator="lessThan">
      <formula>0</formula>
    </cfRule>
  </conditionalFormatting>
  <conditionalFormatting sqref="M48:N49">
    <cfRule type="cellIs" dxfId="159" priority="24" operator="lessThan">
      <formula>0</formula>
    </cfRule>
  </conditionalFormatting>
  <conditionalFormatting sqref="Q5:Q16 V5:V16">
    <cfRule type="cellIs" dxfId="158" priority="23" operator="lessThan">
      <formula>0</formula>
    </cfRule>
  </conditionalFormatting>
  <conditionalFormatting sqref="F42:F44">
    <cfRule type="cellIs" dxfId="157" priority="20" operator="lessThan">
      <formula>0</formula>
    </cfRule>
    <cfRule type="cellIs" dxfId="156" priority="21" operator="lessThan">
      <formula>0</formula>
    </cfRule>
    <cfRule type="cellIs" dxfId="155" priority="22" operator="lessThan">
      <formula>0</formula>
    </cfRule>
  </conditionalFormatting>
  <conditionalFormatting sqref="F49:G49">
    <cfRule type="cellIs" dxfId="154" priority="18" operator="lessThan">
      <formula>0</formula>
    </cfRule>
  </conditionalFormatting>
  <conditionalFormatting sqref="F48:G48">
    <cfRule type="cellIs" dxfId="153" priority="16" operator="lessThan">
      <formula>0</formula>
    </cfRule>
  </conditionalFormatting>
  <conditionalFormatting sqref="O171">
    <cfRule type="cellIs" dxfId="152" priority="15" operator="lessThan">
      <formula>0</formula>
    </cfRule>
  </conditionalFormatting>
  <conditionalFormatting sqref="O166:P167 O170:P170 J167:K167 C163:D163">
    <cfRule type="cellIs" dxfId="151" priority="14" operator="lessThan">
      <formula>0</formula>
    </cfRule>
  </conditionalFormatting>
  <conditionalFormatting sqref="F171:G171 O164:P164">
    <cfRule type="cellIs" dxfId="150" priority="13" operator="lessThan">
      <formula>0</formula>
    </cfRule>
  </conditionalFormatting>
  <conditionalFormatting sqref="W48:W49">
    <cfRule type="cellIs" dxfId="149" priority="12" operator="lessThan">
      <formula>1</formula>
    </cfRule>
  </conditionalFormatting>
  <conditionalFormatting sqref="W49">
    <cfRule type="cellIs" dxfId="148" priority="5" operator="lessThan">
      <formula>1</formula>
    </cfRule>
    <cfRule type="cellIs" dxfId="147" priority="6" operator="lessThan">
      <formula>1</formula>
    </cfRule>
    <cfRule type="cellIs" dxfId="146" priority="7" operator="lessThan">
      <formula>1</formula>
    </cfRule>
    <cfRule type="cellIs" dxfId="145" priority="8" operator="lessThan">
      <formula>1</formula>
    </cfRule>
    <cfRule type="cellIs" dxfId="144" priority="9" operator="lessThan">
      <formula>1</formula>
    </cfRule>
    <cfRule type="cellIs" dxfId="143" priority="10" operator="lessThan">
      <formula>1</formula>
    </cfRule>
    <cfRule type="cellIs" dxfId="142" priority="11" operator="lessThan">
      <formula>1</formula>
    </cfRule>
  </conditionalFormatting>
  <conditionalFormatting sqref="O166:P166 O170:P170">
    <cfRule type="cellIs" dxfId="141" priority="4" operator="lessThan">
      <formula>0</formula>
    </cfRule>
  </conditionalFormatting>
  <conditionalFormatting sqref="W48">
    <cfRule type="cellIs" dxfId="140" priority="3" operator="lessThan">
      <formula>1</formula>
    </cfRule>
  </conditionalFormatting>
  <conditionalFormatting sqref="C163:D163">
    <cfRule type="cellIs" dxfId="139" priority="2" operator="lessThan">
      <formula>0</formula>
    </cfRule>
  </conditionalFormatting>
  <conditionalFormatting sqref="F47:G47 U47:V47">
    <cfRule type="cellIs" dxfId="138"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תשרי  תשפ""ג, חודש  אוקטובר [10]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0721"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0721"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377C1B8D-D442-4C51-8796-A884B0FF2FE0}">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499984740745262"/>
  </sheetPr>
  <dimension ref="A1:AH853"/>
  <sheetViews>
    <sheetView showGridLines="0" showRowColHeaders="0" rightToLeft="1" zoomScaleNormal="100" workbookViewId="0">
      <pane ySplit="2" topLeftCell="A40" activePane="bottomLeft" state="frozen"/>
      <selection activeCell="F48" sqref="F48:G48"/>
      <selection pane="bottomLeft" activeCell="G40" sqref="G40"/>
    </sheetView>
  </sheetViews>
  <sheetFormatPr defaultColWidth="0" defaultRowHeight="13.95" customHeight="1" zeroHeight="1" x14ac:dyDescent="0.25"/>
  <cols>
    <col min="1" max="1" width="2.59765625" style="87" customWidth="1"/>
    <col min="2" max="2" width="21.3984375" style="88" customWidth="1"/>
    <col min="3" max="3" width="15.19921875" style="89" customWidth="1"/>
    <col min="4" max="4" width="3.09765625" style="83" customWidth="1"/>
    <col min="5" max="5" width="24.69921875" style="13" customWidth="1"/>
    <col min="6" max="6" width="15.69921875" style="13" customWidth="1"/>
    <col min="7" max="7" width="3.09765625" style="13" customWidth="1"/>
    <col min="8" max="8" width="15.3984375" style="13" customWidth="1"/>
    <col min="9" max="9" width="5" style="13" customWidth="1"/>
    <col min="10" max="10" width="4.19921875" style="13" customWidth="1"/>
    <col min="11" max="11" width="11.69921875" style="13" customWidth="1"/>
    <col min="12" max="12" width="9.19921875" style="13" customWidth="1"/>
    <col min="13" max="13" width="14.5" style="13" customWidth="1"/>
    <col min="14" max="14" width="5.19921875" style="13" customWidth="1"/>
    <col min="15" max="15" width="4.5" style="13" customWidth="1"/>
    <col min="16" max="16" width="12.69921875" style="13" customWidth="1"/>
    <col min="17" max="17" width="9.69921875" style="13" customWidth="1"/>
    <col min="18" max="18" width="14.5" style="13" customWidth="1"/>
    <col min="19" max="19" width="5.69921875" style="13" customWidth="1"/>
    <col min="20" max="20" width="5" style="13" customWidth="1"/>
    <col min="21" max="21" width="11.69921875" style="13" customWidth="1"/>
    <col min="22" max="22" width="10" style="13" customWidth="1"/>
    <col min="23" max="23" width="12.69921875" style="13" customWidth="1"/>
    <col min="24" max="24" width="2.69921875" style="13" customWidth="1"/>
    <col min="25" max="25" width="8.69921875" style="13" customWidth="1"/>
    <col min="26" max="26" width="10.09765625" style="13" customWidth="1"/>
    <col min="27" max="34" width="8.69921875" style="13" customWidth="1"/>
    <col min="35" max="16384" width="8.69921875" style="13" hidden="1"/>
  </cols>
  <sheetData>
    <row r="1" spans="1:33" ht="40.950000000000003" customHeight="1" thickTop="1" thickBot="1" x14ac:dyDescent="0.45">
      <c r="A1" s="112"/>
      <c r="B1" s="786" t="s">
        <v>37</v>
      </c>
      <c r="C1" s="787"/>
      <c r="D1" s="787"/>
      <c r="E1" s="787"/>
      <c r="F1" s="787"/>
      <c r="G1" s="113"/>
      <c r="H1" s="114"/>
      <c r="I1" s="788"/>
      <c r="J1" s="788"/>
      <c r="K1" s="789" t="s">
        <v>33</v>
      </c>
      <c r="L1" s="789"/>
      <c r="M1" s="790" t="s">
        <v>155</v>
      </c>
      <c r="N1" s="790"/>
      <c r="O1" s="790"/>
      <c r="P1" s="790"/>
      <c r="Q1" s="791" t="s">
        <v>31</v>
      </c>
      <c r="R1" s="791"/>
      <c r="S1" s="792">
        <f ca="1">NOW()</f>
        <v>44734.781080092594</v>
      </c>
      <c r="T1" s="793"/>
      <c r="U1" s="793"/>
      <c r="V1" s="794">
        <f ca="1">TODAY()</f>
        <v>44734</v>
      </c>
      <c r="W1" s="794"/>
      <c r="X1" s="115"/>
      <c r="Y1" s="12"/>
      <c r="Z1" s="12"/>
    </row>
    <row r="2" spans="1:33" ht="32.4" customHeight="1" thickTop="1" x14ac:dyDescent="0.4">
      <c r="A2" s="116"/>
      <c r="B2" s="117" t="s">
        <v>0</v>
      </c>
      <c r="C2" s="118"/>
      <c r="D2" s="119"/>
      <c r="E2" s="120" t="s">
        <v>52</v>
      </c>
      <c r="F2" s="121"/>
      <c r="G2" s="122"/>
      <c r="H2" s="795" t="s">
        <v>32</v>
      </c>
      <c r="I2" s="795"/>
      <c r="J2" s="795"/>
      <c r="K2" s="123"/>
      <c r="L2" s="796" t="s">
        <v>19</v>
      </c>
      <c r="M2" s="796"/>
      <c r="N2" s="797">
        <f>SUM(U48)</f>
        <v>0</v>
      </c>
      <c r="O2" s="797"/>
      <c r="P2" s="797"/>
      <c r="Q2" s="798" t="s">
        <v>30</v>
      </c>
      <c r="R2" s="798"/>
      <c r="S2" s="799">
        <f>SUM(U49)</f>
        <v>0</v>
      </c>
      <c r="T2" s="800"/>
      <c r="U2" s="801"/>
      <c r="V2" s="802"/>
      <c r="W2" s="803"/>
      <c r="X2" s="124"/>
      <c r="Y2" s="770" t="s">
        <v>20</v>
      </c>
      <c r="Z2" s="771"/>
      <c r="AA2" s="772"/>
      <c r="AB2" s="772"/>
    </row>
    <row r="3" spans="1:33" ht="23.1" customHeight="1" x14ac:dyDescent="0.4">
      <c r="A3" s="125"/>
      <c r="B3" s="773" t="s">
        <v>1</v>
      </c>
      <c r="C3" s="773"/>
      <c r="D3" s="126"/>
      <c r="E3" s="774" t="s">
        <v>12</v>
      </c>
      <c r="F3" s="775"/>
      <c r="G3" s="127"/>
      <c r="H3" s="776" t="s">
        <v>111</v>
      </c>
      <c r="I3" s="776"/>
      <c r="J3" s="776"/>
      <c r="K3" s="777"/>
      <c r="L3" s="778"/>
      <c r="M3" s="779" t="s">
        <v>112</v>
      </c>
      <c r="N3" s="780"/>
      <c r="O3" s="780"/>
      <c r="P3" s="780"/>
      <c r="Q3" s="780"/>
      <c r="R3" s="780"/>
      <c r="S3" s="781" t="s">
        <v>2</v>
      </c>
      <c r="T3" s="782"/>
      <c r="U3" s="782"/>
      <c r="V3" s="783"/>
      <c r="W3" s="784" t="s">
        <v>26</v>
      </c>
      <c r="X3" s="128"/>
      <c r="Y3" s="713"/>
      <c r="Z3" s="714"/>
      <c r="AA3" s="714"/>
      <c r="AB3" s="714"/>
      <c r="AC3" s="714"/>
      <c r="AD3" s="714"/>
      <c r="AE3" s="714"/>
      <c r="AF3" s="714"/>
      <c r="AG3" s="715"/>
    </row>
    <row r="4" spans="1:33" ht="15.6" x14ac:dyDescent="0.3">
      <c r="A4" s="125"/>
      <c r="B4" s="129" t="s">
        <v>25</v>
      </c>
      <c r="C4" s="129" t="s">
        <v>6</v>
      </c>
      <c r="D4" s="130"/>
      <c r="E4" s="131" t="s">
        <v>24</v>
      </c>
      <c r="F4" s="132" t="s">
        <v>6</v>
      </c>
      <c r="G4" s="127"/>
      <c r="H4" s="133" t="s">
        <v>3</v>
      </c>
      <c r="I4" s="133" t="s">
        <v>4</v>
      </c>
      <c r="J4" s="134" t="s">
        <v>5</v>
      </c>
      <c r="K4" s="135" t="s">
        <v>114</v>
      </c>
      <c r="L4" s="136" t="s">
        <v>21</v>
      </c>
      <c r="M4" s="137" t="s">
        <v>3</v>
      </c>
      <c r="N4" s="138" t="s">
        <v>4</v>
      </c>
      <c r="O4" s="139" t="s">
        <v>5</v>
      </c>
      <c r="P4" s="140" t="s">
        <v>113</v>
      </c>
      <c r="Q4" s="141" t="s">
        <v>11</v>
      </c>
      <c r="R4" s="137" t="s">
        <v>3</v>
      </c>
      <c r="S4" s="138" t="s">
        <v>4</v>
      </c>
      <c r="T4" s="139" t="s">
        <v>5</v>
      </c>
      <c r="U4" s="142" t="s">
        <v>6</v>
      </c>
      <c r="V4" s="141" t="s">
        <v>11</v>
      </c>
      <c r="W4" s="785"/>
      <c r="X4" s="143"/>
      <c r="Y4" s="713"/>
      <c r="Z4" s="714"/>
      <c r="AA4" s="714"/>
      <c r="AB4" s="714"/>
      <c r="AC4" s="714"/>
      <c r="AD4" s="714"/>
      <c r="AE4" s="714"/>
      <c r="AF4" s="714"/>
      <c r="AG4" s="715"/>
    </row>
    <row r="5" spans="1:33" ht="15.6" x14ac:dyDescent="0.3">
      <c r="A5" s="125"/>
      <c r="B5" s="17" t="str">
        <f>T('תשרי - אוקטובר.10'!B5)</f>
        <v/>
      </c>
      <c r="C5" s="18">
        <f>'תשרי - אוקטובר.10'!C5</f>
        <v>0</v>
      </c>
      <c r="D5" s="15"/>
      <c r="E5" s="19" t="str">
        <f>T('תשרי - אוקטובר.10'!E5)</f>
        <v/>
      </c>
      <c r="F5" s="20">
        <f>'תשרי - אוקטובר.10'!F5</f>
        <v>0</v>
      </c>
      <c r="G5" s="16"/>
      <c r="H5" s="433" t="str">
        <f>T('תשרי - אוקטובר.10'!H5)</f>
        <v/>
      </c>
      <c r="I5" s="22" t="str">
        <f>T('תשרי - אוקטובר.10'!I5)</f>
        <v/>
      </c>
      <c r="J5" s="290">
        <f>'תשרי - אוקטובר.10'!J5</f>
        <v>0</v>
      </c>
      <c r="K5" s="434">
        <f>SUM('תשרי - אוקטובר.10'!K5)</f>
        <v>0</v>
      </c>
      <c r="L5" s="24" t="str">
        <f>T('תשרי - אוקטובר.10'!L5)</f>
        <v/>
      </c>
      <c r="M5" s="25" t="str">
        <f>T('תשרי - אוקטובר.10'!M5)</f>
        <v/>
      </c>
      <c r="N5" s="26" t="str">
        <f>T('תשרי - אוקטובר.10'!N5)</f>
        <v/>
      </c>
      <c r="O5" s="291">
        <f>'תשרי - אוקטובר.10'!O5</f>
        <v>0</v>
      </c>
      <c r="P5" s="27">
        <f>IF(Q5&gt;0,'תשרי - אוקטובר.10'!P5,0)</f>
        <v>0</v>
      </c>
      <c r="Q5" s="28">
        <f>'תשרי - אוקטובר.10'!Q5-1</f>
        <v>-6</v>
      </c>
      <c r="R5" s="25" t="str">
        <f>T('תשרי - אוקטובר.10'!R5)</f>
        <v/>
      </c>
      <c r="S5" s="29" t="str">
        <f>T('תשרי - אוקטובר.10'!S5)</f>
        <v/>
      </c>
      <c r="T5" s="291">
        <f>'תשרי - אוקטובר.10'!T5</f>
        <v>0</v>
      </c>
      <c r="U5" s="30">
        <f>IF(V5&gt;0,'תשרי - אוקטובר.10'!U5,0)</f>
        <v>0</v>
      </c>
      <c r="V5" s="31">
        <f>'תשרי - אוקטובר.10'!V5-1</f>
        <v>-6</v>
      </c>
      <c r="W5" s="32">
        <f>'תשרי - אוקטובר.10'!W5</f>
        <v>0</v>
      </c>
      <c r="X5" s="163"/>
      <c r="Y5" s="713"/>
      <c r="Z5" s="714"/>
      <c r="AA5" s="714"/>
      <c r="AB5" s="714"/>
      <c r="AC5" s="714"/>
      <c r="AD5" s="714"/>
      <c r="AE5" s="714"/>
      <c r="AF5" s="714"/>
      <c r="AG5" s="715"/>
    </row>
    <row r="6" spans="1:33" ht="15.6" x14ac:dyDescent="0.3">
      <c r="A6" s="125"/>
      <c r="B6" s="17" t="str">
        <f>T('תשרי - אוקטובר.10'!B6)</f>
        <v/>
      </c>
      <c r="C6" s="18">
        <f>'תשרי - אוקטובר.10'!C6</f>
        <v>0</v>
      </c>
      <c r="D6" s="15"/>
      <c r="E6" s="19" t="str">
        <f>T('תשרי - אוקטובר.10'!E6)</f>
        <v/>
      </c>
      <c r="F6" s="20">
        <f>'תשרי - אוקטובר.10'!F6</f>
        <v>0</v>
      </c>
      <c r="G6" s="16"/>
      <c r="H6" s="433" t="str">
        <f>T('תשרי - אוקטובר.10'!H6)</f>
        <v/>
      </c>
      <c r="I6" s="22" t="str">
        <f>T('תשרי - אוקטובר.10'!I6)</f>
        <v/>
      </c>
      <c r="J6" s="292">
        <f>'תשרי - אוקטובר.10'!J6</f>
        <v>0</v>
      </c>
      <c r="K6" s="434">
        <f>SUM('תשרי - אוקטובר.10'!K6)</f>
        <v>0</v>
      </c>
      <c r="L6" s="24" t="str">
        <f>T('תשרי - אוקטובר.10'!L6)</f>
        <v/>
      </c>
      <c r="M6" s="34" t="str">
        <f>T('תשרי - אוקטובר.10'!M6)</f>
        <v/>
      </c>
      <c r="N6" s="26" t="str">
        <f>T('תשרי - אוקטובר.10'!N6)</f>
        <v/>
      </c>
      <c r="O6" s="291">
        <f>'תשרי - אוקטובר.10'!O6</f>
        <v>0</v>
      </c>
      <c r="P6" s="27">
        <f>IF(Q6&gt;0,'תשרי - אוקטובר.10'!P6,0)</f>
        <v>0</v>
      </c>
      <c r="Q6" s="28">
        <f>'תשרי - אוקטובר.10'!Q6-1</f>
        <v>-6</v>
      </c>
      <c r="R6" s="25" t="str">
        <f>T('תשרי - אוקטובר.10'!R6)</f>
        <v/>
      </c>
      <c r="S6" s="29" t="str">
        <f>T('תשרי - אוקטובר.10'!S6)</f>
        <v/>
      </c>
      <c r="T6" s="291">
        <f>'תשרי - אוקטובר.10'!T6</f>
        <v>0</v>
      </c>
      <c r="U6" s="30">
        <f>IF(V6&gt;0,'תשרי - אוקטובר.10'!U6,0)</f>
        <v>0</v>
      </c>
      <c r="V6" s="31">
        <f>'תשרי - אוקטובר.10'!V6-1</f>
        <v>-6</v>
      </c>
      <c r="W6" s="32">
        <f>'תשרי - אוקטובר.10'!W6</f>
        <v>0</v>
      </c>
      <c r="X6" s="163"/>
      <c r="Y6" s="713"/>
      <c r="Z6" s="714"/>
      <c r="AA6" s="714"/>
      <c r="AB6" s="714"/>
      <c r="AC6" s="714"/>
      <c r="AD6" s="714"/>
      <c r="AE6" s="714"/>
      <c r="AF6" s="714"/>
      <c r="AG6" s="715"/>
    </row>
    <row r="7" spans="1:33" ht="15.6" x14ac:dyDescent="0.3">
      <c r="A7" s="125"/>
      <c r="B7" s="17" t="str">
        <f>T('תשרי - אוקטובר.10'!B7)</f>
        <v/>
      </c>
      <c r="C7" s="18">
        <f>'תשרי - אוקטובר.10'!C7</f>
        <v>0</v>
      </c>
      <c r="D7" s="15"/>
      <c r="E7" s="279" t="str">
        <f>T('תשרי - אוקטובר.10'!E7)</f>
        <v/>
      </c>
      <c r="F7" s="20">
        <f>'תשרי - אוקטובר.10'!F7</f>
        <v>0</v>
      </c>
      <c r="G7" s="16"/>
      <c r="H7" s="433" t="str">
        <f>T('תשרי - אוקטובר.10'!H7)</f>
        <v/>
      </c>
      <c r="I7" s="22" t="str">
        <f>T('תשרי - אוקטובר.10'!I7)</f>
        <v/>
      </c>
      <c r="J7" s="293">
        <f>'תשרי - אוקטובר.10'!J7</f>
        <v>0</v>
      </c>
      <c r="K7" s="434">
        <f>SUM('תשרי - אוקטובר.10'!K7)</f>
        <v>0</v>
      </c>
      <c r="L7" s="24" t="str">
        <f>T('תשרי - אוקטובר.10'!L7)</f>
        <v/>
      </c>
      <c r="M7" s="35" t="str">
        <f>T('תשרי - אוקטובר.10'!M7)</f>
        <v/>
      </c>
      <c r="N7" s="26" t="str">
        <f>T('תשרי - אוקטובר.10'!N7)</f>
        <v/>
      </c>
      <c r="O7" s="291">
        <f>'תשרי - אוקטובר.10'!O7</f>
        <v>0</v>
      </c>
      <c r="P7" s="27">
        <f>IF(Q7&gt;0,'תשרי - אוקטובר.10'!P7,0)</f>
        <v>0</v>
      </c>
      <c r="Q7" s="28">
        <f>'תשרי - אוקטובר.10'!Q7-1</f>
        <v>-6</v>
      </c>
      <c r="R7" s="25" t="str">
        <f>T('תשרי - אוקטובר.10'!R7)</f>
        <v/>
      </c>
      <c r="S7" s="29" t="str">
        <f>T('תשרי - אוקטובר.10'!S7)</f>
        <v/>
      </c>
      <c r="T7" s="291">
        <f>'תשרי - אוקטובר.10'!T7</f>
        <v>0</v>
      </c>
      <c r="U7" s="30">
        <f>IF(V7&gt;0,'תשרי - אוקטובר.10'!U7,0)</f>
        <v>0</v>
      </c>
      <c r="V7" s="31">
        <f>'תשרי - אוקטובר.10'!V7-1</f>
        <v>-6</v>
      </c>
      <c r="W7" s="32">
        <f>'תשרי - אוקטובר.10'!W7</f>
        <v>0</v>
      </c>
      <c r="X7" s="163"/>
      <c r="Y7" s="713"/>
      <c r="Z7" s="714"/>
      <c r="AA7" s="714"/>
      <c r="AB7" s="714"/>
      <c r="AC7" s="714"/>
      <c r="AD7" s="714"/>
      <c r="AE7" s="714"/>
      <c r="AF7" s="714"/>
      <c r="AG7" s="715"/>
    </row>
    <row r="8" spans="1:33" ht="15.6" x14ac:dyDescent="0.3">
      <c r="A8" s="125"/>
      <c r="B8" s="17" t="str">
        <f>T('תשרי - אוקטובר.10'!B8)</f>
        <v/>
      </c>
      <c r="C8" s="18">
        <f>'תשרי - אוקטובר.10'!C8</f>
        <v>0</v>
      </c>
      <c r="D8" s="15"/>
      <c r="E8" s="19" t="str">
        <f>T('תשרי - אוקטובר.10'!E8)</f>
        <v/>
      </c>
      <c r="F8" s="20">
        <f>'תשרי - אוקטובר.10'!F8</f>
        <v>0</v>
      </c>
      <c r="G8" s="16"/>
      <c r="H8" s="433" t="str">
        <f>T('תשרי - אוקטובר.10'!H8)</f>
        <v/>
      </c>
      <c r="I8" s="22" t="str">
        <f>T('תשרי - אוקטובר.10'!I8)</f>
        <v/>
      </c>
      <c r="J8" s="293">
        <f>'תשרי - אוקטובר.10'!J8</f>
        <v>0</v>
      </c>
      <c r="K8" s="434">
        <f>SUM('תשרי - אוקטובר.10'!K8)</f>
        <v>0</v>
      </c>
      <c r="L8" s="24" t="str">
        <f>T('תשרי - אוקטובר.10'!L8)</f>
        <v/>
      </c>
      <c r="M8" s="25" t="str">
        <f>T('תשרי - אוקטובר.10'!M8)</f>
        <v/>
      </c>
      <c r="N8" s="36" t="str">
        <f>T('תשרי - אוקטובר.10'!N8)</f>
        <v/>
      </c>
      <c r="O8" s="291">
        <f>'תשרי - אוקטובר.10'!O8</f>
        <v>0</v>
      </c>
      <c r="P8" s="27">
        <f>IF(Q8&gt;0,'תשרי - אוקטובר.10'!P8,0)</f>
        <v>0</v>
      </c>
      <c r="Q8" s="28">
        <f>'תשרי - אוקטובר.10'!Q8-1</f>
        <v>-6</v>
      </c>
      <c r="R8" s="25" t="str">
        <f>T('תשרי - אוקטובר.10'!R8)</f>
        <v/>
      </c>
      <c r="S8" s="29" t="str">
        <f>T('תשרי - אוקטובר.10'!S8)</f>
        <v/>
      </c>
      <c r="T8" s="291">
        <f>'תשרי - אוקטובר.10'!T8</f>
        <v>0</v>
      </c>
      <c r="U8" s="30">
        <f>IF(V8&gt;0,'תשרי - אוקטובר.10'!U8,0)</f>
        <v>0</v>
      </c>
      <c r="V8" s="31">
        <f>'תשרי - אוקטובר.10'!V8-1</f>
        <v>-6</v>
      </c>
      <c r="W8" s="32">
        <f>'תשרי - אוקטובר.10'!W8</f>
        <v>0</v>
      </c>
      <c r="X8" s="163"/>
      <c r="Y8" s="713"/>
      <c r="Z8" s="714"/>
      <c r="AA8" s="714"/>
      <c r="AB8" s="714"/>
      <c r="AC8" s="714"/>
      <c r="AD8" s="714"/>
      <c r="AE8" s="714"/>
      <c r="AF8" s="714"/>
      <c r="AG8" s="715"/>
    </row>
    <row r="9" spans="1:33" ht="15.6" x14ac:dyDescent="0.3">
      <c r="A9" s="125"/>
      <c r="B9" s="17" t="str">
        <f>T('תשרי - אוקטובר.10'!B9)</f>
        <v/>
      </c>
      <c r="C9" s="18">
        <f>'תשרי - אוקטובר.10'!C9</f>
        <v>0</v>
      </c>
      <c r="D9" s="15"/>
      <c r="E9" s="19" t="str">
        <f>T('תשרי - אוקטובר.10'!E9)</f>
        <v/>
      </c>
      <c r="F9" s="20">
        <f>'תשרי - אוקטובר.10'!F9</f>
        <v>0</v>
      </c>
      <c r="G9" s="16"/>
      <c r="H9" s="433" t="str">
        <f>T('תשרי - אוקטובר.10'!H9)</f>
        <v/>
      </c>
      <c r="I9" s="22" t="str">
        <f>T('תשרי - אוקטובר.10'!I9)</f>
        <v/>
      </c>
      <c r="J9" s="293">
        <f>'תשרי - אוקטובר.10'!J9</f>
        <v>0</v>
      </c>
      <c r="K9" s="434">
        <f>SUM('תשרי - אוקטובר.10'!K9)</f>
        <v>0</v>
      </c>
      <c r="L9" s="24" t="str">
        <f>T('תשרי - אוקטובר.10'!L9)</f>
        <v/>
      </c>
      <c r="M9" s="35" t="str">
        <f>T('תשרי - אוקטובר.10'!M9)</f>
        <v/>
      </c>
      <c r="N9" s="36" t="str">
        <f>T('תשרי - אוקטובר.10'!N9)</f>
        <v/>
      </c>
      <c r="O9" s="291">
        <f>'תשרי - אוקטובר.10'!O9</f>
        <v>0</v>
      </c>
      <c r="P9" s="27">
        <f>IF(Q9&gt;0,'תשרי - אוקטובר.10'!P9,0)</f>
        <v>0</v>
      </c>
      <c r="Q9" s="28">
        <f>'תשרי - אוקטובר.10'!Q9-1</f>
        <v>-6</v>
      </c>
      <c r="R9" s="25" t="str">
        <f>T('תשרי - אוקטובר.10'!R9)</f>
        <v/>
      </c>
      <c r="S9" s="29" t="str">
        <f>T('תשרי - אוקטובר.10'!S9)</f>
        <v/>
      </c>
      <c r="T9" s="291">
        <f>'תשרי - אוקטובר.10'!T9</f>
        <v>0</v>
      </c>
      <c r="U9" s="30">
        <f>IF(V9&gt;0,'תשרי - אוקטובר.10'!U9,0)</f>
        <v>0</v>
      </c>
      <c r="V9" s="31">
        <f>'תשרי - אוקטובר.10'!V9-1</f>
        <v>-6</v>
      </c>
      <c r="W9" s="32">
        <f>'תשרי - אוקטובר.10'!W9</f>
        <v>0</v>
      </c>
      <c r="X9" s="163"/>
      <c r="Y9" s="713"/>
      <c r="Z9" s="714"/>
      <c r="AA9" s="714"/>
      <c r="AB9" s="714"/>
      <c r="AC9" s="714"/>
      <c r="AD9" s="714"/>
      <c r="AE9" s="714"/>
      <c r="AF9" s="714"/>
      <c r="AG9" s="715"/>
    </row>
    <row r="10" spans="1:33" ht="15.6" x14ac:dyDescent="0.3">
      <c r="A10" s="125"/>
      <c r="B10" s="17" t="str">
        <f>T('תשרי - אוקטובר.10'!B10)</f>
        <v/>
      </c>
      <c r="C10" s="18">
        <f>'תשרי - אוקטובר.10'!C10</f>
        <v>0</v>
      </c>
      <c r="D10" s="15"/>
      <c r="E10" s="19" t="str">
        <f>T('תשרי - אוקטובר.10'!E10)</f>
        <v/>
      </c>
      <c r="F10" s="20">
        <f>'תשרי - אוקטובר.10'!F10</f>
        <v>0</v>
      </c>
      <c r="G10" s="16"/>
      <c r="H10" s="433" t="str">
        <f>T('תשרי - אוקטובר.10'!H10)</f>
        <v/>
      </c>
      <c r="I10" s="22" t="str">
        <f>T('תשרי - אוקטובר.10'!I10)</f>
        <v/>
      </c>
      <c r="J10" s="293">
        <f>'תשרי - אוקטובר.10'!J10</f>
        <v>0</v>
      </c>
      <c r="K10" s="434">
        <f>SUM('תשרי - אוקטובר.10'!K10)</f>
        <v>0</v>
      </c>
      <c r="L10" s="24" t="str">
        <f>T('תשרי - אוקטובר.10'!L10)</f>
        <v/>
      </c>
      <c r="M10" s="25" t="str">
        <f>T('תשרי - אוקטובר.10'!M10)</f>
        <v/>
      </c>
      <c r="N10" s="36" t="str">
        <f>T('תשרי - אוקטובר.10'!N10)</f>
        <v/>
      </c>
      <c r="O10" s="291">
        <f>'תשרי - אוקטובר.10'!O10</f>
        <v>0</v>
      </c>
      <c r="P10" s="27">
        <f>IF(Q10&gt;0,'תשרי - אוקטובר.10'!P10,0)</f>
        <v>0</v>
      </c>
      <c r="Q10" s="28">
        <f>'תשרי - אוקטובר.10'!Q10-1</f>
        <v>-6</v>
      </c>
      <c r="R10" s="25" t="str">
        <f>T('תשרי - אוקטובר.10'!R10)</f>
        <v/>
      </c>
      <c r="S10" s="29" t="str">
        <f>T('תשרי - אוקטובר.10'!S10)</f>
        <v/>
      </c>
      <c r="T10" s="291">
        <f>'תשרי - אוקטובר.10'!T10</f>
        <v>0</v>
      </c>
      <c r="U10" s="30">
        <f>IF(V10&gt;0,'תשרי - אוקטובר.10'!U10,0)</f>
        <v>0</v>
      </c>
      <c r="V10" s="31">
        <f>'תשרי - אוקטובר.10'!V10-1</f>
        <v>-6</v>
      </c>
      <c r="W10" s="32">
        <f>'תשרי - אוקטובר.10'!W10</f>
        <v>0</v>
      </c>
      <c r="X10" s="163"/>
      <c r="Y10" s="713"/>
      <c r="Z10" s="714"/>
      <c r="AA10" s="714"/>
      <c r="AB10" s="714"/>
      <c r="AC10" s="714"/>
      <c r="AD10" s="714"/>
      <c r="AE10" s="714"/>
      <c r="AF10" s="714"/>
      <c r="AG10" s="715"/>
    </row>
    <row r="11" spans="1:33" ht="15.6" x14ac:dyDescent="0.3">
      <c r="A11" s="125"/>
      <c r="B11" s="17" t="str">
        <f>T('תשרי - אוקטובר.10'!B11)</f>
        <v/>
      </c>
      <c r="C11" s="18">
        <f>'תשרי - אוקטובר.10'!C11</f>
        <v>0</v>
      </c>
      <c r="D11" s="15"/>
      <c r="E11" s="19" t="str">
        <f>T('תשרי - אוקטובר.10'!E11)</f>
        <v/>
      </c>
      <c r="F11" s="20">
        <f>'תשרי - אוקטובר.10'!F11</f>
        <v>0</v>
      </c>
      <c r="G11" s="16"/>
      <c r="H11" s="433" t="str">
        <f>T('תשרי - אוקטובר.10'!H11)</f>
        <v/>
      </c>
      <c r="I11" s="22" t="str">
        <f>T('תשרי - אוקטובר.10'!I11)</f>
        <v/>
      </c>
      <c r="J11" s="293">
        <f>'תשרי - אוקטובר.10'!J11</f>
        <v>0</v>
      </c>
      <c r="K11" s="434">
        <f>SUM('תשרי - אוקטובר.10'!K11)</f>
        <v>0</v>
      </c>
      <c r="L11" s="24" t="str">
        <f>T('תשרי - אוקטובר.10'!L11)</f>
        <v/>
      </c>
      <c r="M11" s="25" t="str">
        <f>T('תשרי - אוקטובר.10'!M11)</f>
        <v/>
      </c>
      <c r="N11" s="36" t="str">
        <f>T('תשרי - אוקטובר.10'!N11)</f>
        <v/>
      </c>
      <c r="O11" s="291">
        <f>'תשרי - אוקטובר.10'!O11</f>
        <v>0</v>
      </c>
      <c r="P11" s="27">
        <f>IF(Q11&gt;0,'תשרי - אוקטובר.10'!P11,0)</f>
        <v>0</v>
      </c>
      <c r="Q11" s="28">
        <f>'תשרי - אוקטובר.10'!Q11-1</f>
        <v>-6</v>
      </c>
      <c r="R11" s="25" t="str">
        <f>T('תשרי - אוקטובר.10'!R11)</f>
        <v/>
      </c>
      <c r="S11" s="29" t="str">
        <f>T('תשרי - אוקטובר.10'!S11)</f>
        <v/>
      </c>
      <c r="T11" s="291">
        <f>'תשרי - אוקטובר.10'!T11</f>
        <v>0</v>
      </c>
      <c r="U11" s="30">
        <f>IF(V11&gt;0,'תשרי - אוקטובר.10'!U11,0)</f>
        <v>0</v>
      </c>
      <c r="V11" s="31">
        <f>'תשרי - אוקטובר.10'!V11-1</f>
        <v>-6</v>
      </c>
      <c r="W11" s="32">
        <f>'תשרי - אוקטובר.10'!W11</f>
        <v>0</v>
      </c>
      <c r="X11" s="163"/>
      <c r="Y11" s="713"/>
      <c r="Z11" s="714"/>
      <c r="AA11" s="714"/>
      <c r="AB11" s="714"/>
      <c r="AC11" s="714"/>
      <c r="AD11" s="714"/>
      <c r="AE11" s="714"/>
      <c r="AF11" s="714"/>
      <c r="AG11" s="715"/>
    </row>
    <row r="12" spans="1:33" ht="15.6" x14ac:dyDescent="0.3">
      <c r="A12" s="125"/>
      <c r="B12" s="17" t="str">
        <f>T('תשרי - אוקטובר.10'!B12)</f>
        <v/>
      </c>
      <c r="C12" s="18">
        <f>'תשרי - אוקטובר.10'!C12</f>
        <v>0</v>
      </c>
      <c r="D12" s="15"/>
      <c r="E12" s="19" t="str">
        <f>T('תשרי - אוקטובר.10'!E12)</f>
        <v/>
      </c>
      <c r="F12" s="20">
        <f>'תשרי - אוקטובר.10'!F12</f>
        <v>0</v>
      </c>
      <c r="G12" s="16"/>
      <c r="H12" s="433" t="str">
        <f>T('תשרי - אוקטובר.10'!H12)</f>
        <v/>
      </c>
      <c r="I12" s="22" t="str">
        <f>T('תשרי - אוקטובר.10'!I12)</f>
        <v/>
      </c>
      <c r="J12" s="293">
        <f>'תשרי - אוקטובר.10'!J12</f>
        <v>0</v>
      </c>
      <c r="K12" s="434">
        <f>SUM('תשרי - אוקטובר.10'!K12)</f>
        <v>0</v>
      </c>
      <c r="L12" s="24" t="str">
        <f>T('תשרי - אוקטובר.10'!L12)</f>
        <v/>
      </c>
      <c r="M12" s="25" t="str">
        <f>T('תשרי - אוקטובר.10'!M12)</f>
        <v/>
      </c>
      <c r="N12" s="36" t="str">
        <f>T('תשרי - אוקטובר.10'!N12)</f>
        <v/>
      </c>
      <c r="O12" s="291">
        <f>'תשרי - אוקטובר.10'!O12</f>
        <v>0</v>
      </c>
      <c r="P12" s="27">
        <f>IF(Q12&gt;0,'תשרי - אוקטובר.10'!P12,0)</f>
        <v>0</v>
      </c>
      <c r="Q12" s="28">
        <f>'תשרי - אוקטובר.10'!Q12-1</f>
        <v>-6</v>
      </c>
      <c r="R12" s="25" t="str">
        <f>T('תשרי - אוקטובר.10'!R12)</f>
        <v/>
      </c>
      <c r="S12" s="29" t="str">
        <f>T('תשרי - אוקטובר.10'!S12)</f>
        <v/>
      </c>
      <c r="T12" s="291">
        <f>'תשרי - אוקטובר.10'!T12</f>
        <v>0</v>
      </c>
      <c r="U12" s="30">
        <f>IF(V12&gt;0,'תשרי - אוקטובר.10'!U12,0)</f>
        <v>0</v>
      </c>
      <c r="V12" s="31">
        <f>'תשרי - אוקטובר.10'!V12-1</f>
        <v>-6</v>
      </c>
      <c r="W12" s="32">
        <f>'תשרי - אוקטובר.10'!W12</f>
        <v>0</v>
      </c>
      <c r="X12" s="163"/>
      <c r="Y12" s="713"/>
      <c r="Z12" s="714"/>
      <c r="AA12" s="714"/>
      <c r="AB12" s="714"/>
      <c r="AC12" s="714"/>
      <c r="AD12" s="714"/>
      <c r="AE12" s="714"/>
      <c r="AF12" s="714"/>
      <c r="AG12" s="715"/>
    </row>
    <row r="13" spans="1:33" ht="15.6" x14ac:dyDescent="0.3">
      <c r="A13" s="125"/>
      <c r="B13" s="17" t="str">
        <f>T('תשרי - אוקטובר.10'!B13)</f>
        <v/>
      </c>
      <c r="C13" s="18">
        <f>'תשרי - אוקטובר.10'!C13</f>
        <v>0</v>
      </c>
      <c r="D13" s="15"/>
      <c r="E13" s="19" t="str">
        <f>T('תשרי - אוקטובר.10'!E13)</f>
        <v/>
      </c>
      <c r="F13" s="20">
        <f>'תשרי - אוקטובר.10'!F13</f>
        <v>0</v>
      </c>
      <c r="G13" s="16"/>
      <c r="H13" s="433" t="str">
        <f>T('תשרי - אוקטובר.10'!H13)</f>
        <v/>
      </c>
      <c r="I13" s="22" t="str">
        <f>T('תשרי - אוקטובר.10'!I13)</f>
        <v/>
      </c>
      <c r="J13" s="293">
        <f>'תשרי - אוקטובר.10'!J13</f>
        <v>0</v>
      </c>
      <c r="K13" s="434">
        <f>SUM('תשרי - אוקטובר.10'!K13)</f>
        <v>0</v>
      </c>
      <c r="L13" s="24" t="str">
        <f>T('תשרי - אוקטובר.10'!L13)</f>
        <v/>
      </c>
      <c r="M13" s="25" t="str">
        <f>T('תשרי - אוקטובר.10'!M13)</f>
        <v/>
      </c>
      <c r="N13" s="36" t="str">
        <f>T('תשרי - אוקטובר.10'!N13)</f>
        <v/>
      </c>
      <c r="O13" s="291">
        <f>'תשרי - אוקטובר.10'!O13</f>
        <v>0</v>
      </c>
      <c r="P13" s="27">
        <f>IF(Q13&gt;0,'תשרי - אוקטובר.10'!P13,0)</f>
        <v>0</v>
      </c>
      <c r="Q13" s="28">
        <f>'תשרי - אוקטובר.10'!Q13-1</f>
        <v>-6</v>
      </c>
      <c r="R13" s="25" t="str">
        <f>T('תשרי - אוקטובר.10'!R13)</f>
        <v/>
      </c>
      <c r="S13" s="29" t="str">
        <f>T('תשרי - אוקטובר.10'!S13)</f>
        <v/>
      </c>
      <c r="T13" s="291">
        <f>'תשרי - אוקטובר.10'!T13</f>
        <v>0</v>
      </c>
      <c r="U13" s="30">
        <f>IF(V13&gt;0,'תשרי - אוקטובר.10'!U13,0)</f>
        <v>0</v>
      </c>
      <c r="V13" s="31">
        <f>'תשרי - אוקטובר.10'!V13-1</f>
        <v>-6</v>
      </c>
      <c r="W13" s="32">
        <f>'תשרי - אוקטובר.10'!W13</f>
        <v>0</v>
      </c>
      <c r="X13" s="163"/>
      <c r="Y13" s="713"/>
      <c r="Z13" s="714"/>
      <c r="AA13" s="714"/>
      <c r="AB13" s="714"/>
      <c r="AC13" s="714"/>
      <c r="AD13" s="714"/>
      <c r="AE13" s="714"/>
      <c r="AF13" s="714"/>
      <c r="AG13" s="715"/>
    </row>
    <row r="14" spans="1:33" ht="15.6" x14ac:dyDescent="0.3">
      <c r="A14" s="125"/>
      <c r="B14" s="17" t="str">
        <f>T('תשרי - אוקטובר.10'!B14)</f>
        <v/>
      </c>
      <c r="C14" s="18">
        <f>'תשרי - אוקטובר.10'!C14</f>
        <v>0</v>
      </c>
      <c r="D14" s="15"/>
      <c r="E14" s="19" t="str">
        <f>T('תשרי - אוקטובר.10'!E14)</f>
        <v/>
      </c>
      <c r="F14" s="20">
        <f>'תשרי - אוקטובר.10'!F14</f>
        <v>0</v>
      </c>
      <c r="G14" s="16"/>
      <c r="H14" s="433" t="str">
        <f>T('תשרי - אוקטובר.10'!H14)</f>
        <v/>
      </c>
      <c r="I14" s="22" t="str">
        <f>T('תשרי - אוקטובר.10'!I14)</f>
        <v/>
      </c>
      <c r="J14" s="293">
        <f>'תשרי - אוקטובר.10'!J14</f>
        <v>0</v>
      </c>
      <c r="K14" s="434">
        <f>SUM('תשרי - אוקטובר.10'!K14)</f>
        <v>0</v>
      </c>
      <c r="L14" s="24" t="str">
        <f>T('תשרי - אוקטובר.10'!L14)</f>
        <v/>
      </c>
      <c r="M14" s="25" t="str">
        <f>T('תשרי - אוקטובר.10'!M14)</f>
        <v/>
      </c>
      <c r="N14" s="36" t="str">
        <f>T('תשרי - אוקטובר.10'!N14)</f>
        <v/>
      </c>
      <c r="O14" s="291">
        <f>'תשרי - אוקטובר.10'!O14</f>
        <v>0</v>
      </c>
      <c r="P14" s="27">
        <f>IF(Q14&gt;0,'תשרי - אוקטובר.10'!P14,0)</f>
        <v>0</v>
      </c>
      <c r="Q14" s="28">
        <f>'תשרי - אוקטובר.10'!Q14-1</f>
        <v>-6</v>
      </c>
      <c r="R14" s="25" t="str">
        <f>T('תשרי - אוקטובר.10'!R14)</f>
        <v/>
      </c>
      <c r="S14" s="29" t="str">
        <f>T('תשרי - אוקטובר.10'!S14)</f>
        <v/>
      </c>
      <c r="T14" s="291">
        <f>'תשרי - אוקטובר.10'!T14</f>
        <v>0</v>
      </c>
      <c r="U14" s="30">
        <f>IF(V14&gt;0,'תשרי - אוקטובר.10'!U14,0)</f>
        <v>0</v>
      </c>
      <c r="V14" s="31">
        <f>'תשרי - אוקטובר.10'!V14-1</f>
        <v>-6</v>
      </c>
      <c r="W14" s="32">
        <f>'תשרי - אוקטובר.10'!W14</f>
        <v>0</v>
      </c>
      <c r="X14" s="163"/>
      <c r="Y14" s="713"/>
      <c r="Z14" s="714"/>
      <c r="AA14" s="714"/>
      <c r="AB14" s="714"/>
      <c r="AC14" s="714"/>
      <c r="AD14" s="714"/>
      <c r="AE14" s="714"/>
      <c r="AF14" s="714"/>
      <c r="AG14" s="715"/>
    </row>
    <row r="15" spans="1:33" ht="15.6" x14ac:dyDescent="0.3">
      <c r="A15" s="125"/>
      <c r="B15" s="17" t="str">
        <f>T('תשרי - אוקטובר.10'!B15)</f>
        <v/>
      </c>
      <c r="C15" s="18">
        <f>'תשרי - אוקטובר.10'!C15</f>
        <v>0</v>
      </c>
      <c r="D15" s="15"/>
      <c r="E15" s="19" t="str">
        <f>T('תשרי - אוקטובר.10'!E15)</f>
        <v/>
      </c>
      <c r="F15" s="20">
        <f>'תשרי - אוקטובר.10'!F15</f>
        <v>0</v>
      </c>
      <c r="G15" s="16"/>
      <c r="H15" s="433" t="str">
        <f>T('תשרי - אוקטובר.10'!H15)</f>
        <v/>
      </c>
      <c r="I15" s="22" t="str">
        <f>T('תשרי - אוקטובר.10'!I15)</f>
        <v/>
      </c>
      <c r="J15" s="293">
        <f>'תשרי - אוקטובר.10'!J15</f>
        <v>0</v>
      </c>
      <c r="K15" s="434">
        <f>SUM('תשרי - אוקטובר.10'!K15)</f>
        <v>0</v>
      </c>
      <c r="L15" s="24" t="str">
        <f>T('תשרי - אוקטובר.10'!L15)</f>
        <v/>
      </c>
      <c r="M15" s="25" t="str">
        <f>T('תשרי - אוקטובר.10'!M15)</f>
        <v/>
      </c>
      <c r="N15" s="36" t="str">
        <f>T('תשרי - אוקטובר.10'!N15)</f>
        <v/>
      </c>
      <c r="O15" s="291">
        <f>'תשרי - אוקטובר.10'!O15</f>
        <v>0</v>
      </c>
      <c r="P15" s="27">
        <f>IF(Q15&gt;0,'תשרי - אוקטובר.10'!P15,0)</f>
        <v>0</v>
      </c>
      <c r="Q15" s="28">
        <f>'תשרי - אוקטובר.10'!Q15-1</f>
        <v>-6</v>
      </c>
      <c r="R15" s="25" t="str">
        <f>T('תשרי - אוקטובר.10'!R15)</f>
        <v/>
      </c>
      <c r="S15" s="29" t="str">
        <f>T('תשרי - אוקטובר.10'!S15)</f>
        <v/>
      </c>
      <c r="T15" s="291">
        <f>'תשרי - אוקטובר.10'!T15</f>
        <v>0</v>
      </c>
      <c r="U15" s="30">
        <f>IF(V15&gt;0,'תשרי - אוקטובר.10'!U15,0)</f>
        <v>0</v>
      </c>
      <c r="V15" s="31">
        <f>'תשרי - אוקטובר.10'!V15-1</f>
        <v>-6</v>
      </c>
      <c r="W15" s="32">
        <f>'תשרי - אוקטובר.10'!W15</f>
        <v>0</v>
      </c>
      <c r="X15" s="163"/>
      <c r="Y15" s="713"/>
      <c r="Z15" s="714"/>
      <c r="AA15" s="714"/>
      <c r="AB15" s="714"/>
      <c r="AC15" s="714"/>
      <c r="AD15" s="714"/>
      <c r="AE15" s="714"/>
      <c r="AF15" s="714"/>
      <c r="AG15" s="715"/>
    </row>
    <row r="16" spans="1:33" ht="15.9" customHeight="1" x14ac:dyDescent="0.3">
      <c r="A16" s="125"/>
      <c r="B16" s="17" t="str">
        <f>T('תשרי - אוקטובר.10'!B16)</f>
        <v/>
      </c>
      <c r="C16" s="18">
        <f>'תשרי - אוקטובר.10'!C16</f>
        <v>0</v>
      </c>
      <c r="D16" s="15"/>
      <c r="E16" s="19" t="str">
        <f>T('תשרי - אוקטובר.10'!E16)</f>
        <v/>
      </c>
      <c r="F16" s="20">
        <f>'תשרי - אוקטובר.10'!F16</f>
        <v>0</v>
      </c>
      <c r="G16" s="16"/>
      <c r="H16" s="435" t="str">
        <f>T('תשרי - אוקטובר.10'!H16)</f>
        <v/>
      </c>
      <c r="I16" s="38" t="str">
        <f>T('תשרי - אוקטובר.10'!I16)</f>
        <v/>
      </c>
      <c r="J16" s="290">
        <f>'תשרי - אוקטובר.10'!J16</f>
        <v>0</v>
      </c>
      <c r="K16" s="434">
        <f>SUM('תשרי - אוקטובר.10'!K16)</f>
        <v>0</v>
      </c>
      <c r="L16" s="24" t="str">
        <f>T('תשרי - אוקטובר.10'!L16)</f>
        <v/>
      </c>
      <c r="M16" s="25" t="str">
        <f>T('תשרי - אוקטובר.10'!M16)</f>
        <v/>
      </c>
      <c r="N16" s="36" t="str">
        <f>T('תשרי - אוקטובר.10'!N16)</f>
        <v/>
      </c>
      <c r="O16" s="291">
        <f>'תשרי - אוקטובר.10'!O16</f>
        <v>0</v>
      </c>
      <c r="P16" s="27">
        <f>IF(Q16&gt;0,'תשרי - אוקטובר.10'!P16,0)</f>
        <v>0</v>
      </c>
      <c r="Q16" s="28">
        <f>'תשרי - אוקטובר.10'!Q16-1</f>
        <v>-6</v>
      </c>
      <c r="R16" s="25" t="str">
        <f>T('תשרי - אוקטובר.10'!R16)</f>
        <v/>
      </c>
      <c r="S16" s="29" t="str">
        <f>T('תשרי - אוקטובר.10'!S16)</f>
        <v/>
      </c>
      <c r="T16" s="291">
        <f>'תשרי - אוקטובר.10'!T16</f>
        <v>0</v>
      </c>
      <c r="U16" s="30">
        <f>IF(V16&gt;0,'תשרי - אוקטובר.10'!U16,0)</f>
        <v>0</v>
      </c>
      <c r="V16" s="31">
        <f>'תשרי - אוקטובר.10'!V16-1</f>
        <v>-6</v>
      </c>
      <c r="W16" s="32">
        <f>'תשרי - אוקטובר.10'!W16</f>
        <v>0</v>
      </c>
      <c r="X16" s="163"/>
      <c r="Y16" s="713"/>
      <c r="Z16" s="714"/>
      <c r="AA16" s="714"/>
      <c r="AB16" s="714"/>
      <c r="AC16" s="714"/>
      <c r="AD16" s="714"/>
      <c r="AE16" s="714"/>
      <c r="AF16" s="714"/>
      <c r="AG16" s="715"/>
    </row>
    <row r="17" spans="1:33" ht="19.95" customHeight="1" x14ac:dyDescent="0.3">
      <c r="A17" s="125"/>
      <c r="B17" s="144" t="s">
        <v>18</v>
      </c>
      <c r="C17" s="145">
        <f>SUM(C5:C16)</f>
        <v>0</v>
      </c>
      <c r="D17" s="126"/>
      <c r="E17" s="146" t="s">
        <v>16</v>
      </c>
      <c r="F17" s="147">
        <f>SUM(F5:F16)</f>
        <v>0</v>
      </c>
      <c r="G17" s="127"/>
      <c r="H17" s="766" t="s">
        <v>16</v>
      </c>
      <c r="I17" s="766"/>
      <c r="J17" s="766"/>
      <c r="K17" s="767"/>
      <c r="L17" s="768">
        <f>SUM(K5:K16,P5:P16,U5:U16)</f>
        <v>0</v>
      </c>
      <c r="M17" s="768"/>
      <c r="N17" s="148"/>
      <c r="O17" s="149"/>
      <c r="P17" s="150"/>
      <c r="Q17" s="149"/>
      <c r="R17" s="149"/>
      <c r="S17" s="149"/>
      <c r="T17" s="149"/>
      <c r="U17" s="769" t="s">
        <v>64</v>
      </c>
      <c r="V17" s="769"/>
      <c r="W17" s="39">
        <f>SUM(W5:W16)</f>
        <v>0</v>
      </c>
      <c r="X17" s="164"/>
      <c r="Y17" s="713"/>
      <c r="Z17" s="714"/>
      <c r="AA17" s="714"/>
      <c r="AB17" s="714"/>
      <c r="AC17" s="714"/>
      <c r="AD17" s="714"/>
      <c r="AE17" s="714"/>
      <c r="AF17" s="714"/>
      <c r="AG17" s="715"/>
    </row>
    <row r="18" spans="1:33" ht="25.95" customHeight="1" x14ac:dyDescent="0.4">
      <c r="A18" s="125"/>
      <c r="B18" s="761" t="s">
        <v>13</v>
      </c>
      <c r="C18" s="761"/>
      <c r="D18" s="126"/>
      <c r="E18" s="762" t="s">
        <v>17</v>
      </c>
      <c r="F18" s="763"/>
      <c r="G18" s="151"/>
      <c r="H18" s="764" t="s">
        <v>110</v>
      </c>
      <c r="I18" s="764"/>
      <c r="J18" s="764"/>
      <c r="K18" s="764"/>
      <c r="L18" s="764"/>
      <c r="M18" s="764"/>
      <c r="N18" s="764"/>
      <c r="O18" s="764"/>
      <c r="P18" s="764"/>
      <c r="Q18" s="764"/>
      <c r="R18" s="764"/>
      <c r="S18" s="764"/>
      <c r="T18" s="764"/>
      <c r="U18" s="764"/>
      <c r="V18" s="765"/>
      <c r="W18" s="41"/>
      <c r="X18" s="165"/>
      <c r="Y18" s="713"/>
      <c r="Z18" s="714"/>
      <c r="AA18" s="714"/>
      <c r="AB18" s="714"/>
      <c r="AC18" s="714"/>
      <c r="AD18" s="714"/>
      <c r="AE18" s="714"/>
      <c r="AF18" s="714"/>
      <c r="AG18" s="715"/>
    </row>
    <row r="19" spans="1:33" ht="15.6" x14ac:dyDescent="0.3">
      <c r="A19" s="125"/>
      <c r="B19" s="152" t="s">
        <v>23</v>
      </c>
      <c r="C19" s="153" t="s">
        <v>6</v>
      </c>
      <c r="D19" s="126"/>
      <c r="E19" s="154" t="s">
        <v>24</v>
      </c>
      <c r="F19" s="155" t="s">
        <v>6</v>
      </c>
      <c r="G19" s="151"/>
      <c r="H19" s="156" t="s">
        <v>3</v>
      </c>
      <c r="I19" s="156" t="s">
        <v>4</v>
      </c>
      <c r="J19" s="157" t="s">
        <v>5</v>
      </c>
      <c r="K19" s="158" t="s">
        <v>6</v>
      </c>
      <c r="L19" s="159" t="s">
        <v>21</v>
      </c>
      <c r="M19" s="160" t="s">
        <v>3</v>
      </c>
      <c r="N19" s="156" t="s">
        <v>4</v>
      </c>
      <c r="O19" s="157" t="s">
        <v>5</v>
      </c>
      <c r="P19" s="140" t="s">
        <v>6</v>
      </c>
      <c r="Q19" s="159" t="s">
        <v>21</v>
      </c>
      <c r="R19" s="160" t="s">
        <v>3</v>
      </c>
      <c r="S19" s="156" t="s">
        <v>4</v>
      </c>
      <c r="T19" s="161" t="s">
        <v>5</v>
      </c>
      <c r="U19" s="158" t="s">
        <v>6</v>
      </c>
      <c r="V19" s="162" t="s">
        <v>21</v>
      </c>
      <c r="W19" s="280" t="s">
        <v>146</v>
      </c>
      <c r="X19" s="163"/>
      <c r="Y19" s="713"/>
      <c r="Z19" s="714"/>
      <c r="AA19" s="714"/>
      <c r="AB19" s="714"/>
      <c r="AC19" s="714"/>
      <c r="AD19" s="714"/>
      <c r="AE19" s="714"/>
      <c r="AF19" s="714"/>
      <c r="AG19" s="715"/>
    </row>
    <row r="20" spans="1:33" ht="15.6" x14ac:dyDescent="0.3">
      <c r="A20" s="14"/>
      <c r="B20" s="43"/>
      <c r="C20" s="44"/>
      <c r="D20" s="15"/>
      <c r="E20" s="45"/>
      <c r="F20" s="46"/>
      <c r="G20" s="40"/>
      <c r="H20" s="47"/>
      <c r="I20" s="281"/>
      <c r="J20" s="282"/>
      <c r="K20" s="48"/>
      <c r="L20" s="49"/>
      <c r="M20" s="50"/>
      <c r="N20" s="281"/>
      <c r="O20" s="282"/>
      <c r="P20" s="51"/>
      <c r="Q20" s="49"/>
      <c r="R20" s="50"/>
      <c r="S20" s="281"/>
      <c r="T20" s="282"/>
      <c r="U20" s="52"/>
      <c r="V20" s="53"/>
      <c r="W20" s="294"/>
      <c r="X20" s="33"/>
      <c r="Y20" s="713"/>
      <c r="Z20" s="714"/>
      <c r="AA20" s="714"/>
      <c r="AB20" s="714"/>
      <c r="AC20" s="714"/>
      <c r="AD20" s="714"/>
      <c r="AE20" s="714"/>
      <c r="AF20" s="714"/>
      <c r="AG20" s="715"/>
    </row>
    <row r="21" spans="1:33" ht="15.6" x14ac:dyDescent="0.3">
      <c r="A21" s="14"/>
      <c r="B21" s="43"/>
      <c r="C21" s="44"/>
      <c r="D21" s="15"/>
      <c r="E21" s="45"/>
      <c r="F21" s="46"/>
      <c r="G21" s="40"/>
      <c r="H21" s="47"/>
      <c r="I21" s="281"/>
      <c r="J21" s="282"/>
      <c r="K21" s="54"/>
      <c r="L21" s="49"/>
      <c r="M21" s="50"/>
      <c r="N21" s="281"/>
      <c r="O21" s="282"/>
      <c r="P21" s="55"/>
      <c r="Q21" s="49"/>
      <c r="R21" s="50"/>
      <c r="S21" s="281"/>
      <c r="T21" s="282"/>
      <c r="U21" s="55"/>
      <c r="V21" s="53"/>
      <c r="W21" s="294"/>
      <c r="X21" s="33"/>
      <c r="Y21" s="713"/>
      <c r="Z21" s="714"/>
      <c r="AA21" s="714"/>
      <c r="AB21" s="714"/>
      <c r="AC21" s="714"/>
      <c r="AD21" s="714"/>
      <c r="AE21" s="714"/>
      <c r="AF21" s="714"/>
      <c r="AG21" s="715"/>
    </row>
    <row r="22" spans="1:33" ht="15.6" x14ac:dyDescent="0.3">
      <c r="A22" s="14"/>
      <c r="B22" s="43"/>
      <c r="C22" s="44"/>
      <c r="D22" s="15"/>
      <c r="E22" s="45"/>
      <c r="F22" s="46"/>
      <c r="G22" s="40"/>
      <c r="H22" s="47"/>
      <c r="I22" s="281"/>
      <c r="J22" s="282"/>
      <c r="K22" s="54"/>
      <c r="L22" s="49"/>
      <c r="M22" s="50"/>
      <c r="N22" s="281"/>
      <c r="O22" s="282"/>
      <c r="P22" s="55"/>
      <c r="Q22" s="49"/>
      <c r="R22" s="50"/>
      <c r="S22" s="281"/>
      <c r="T22" s="282"/>
      <c r="U22" s="55"/>
      <c r="V22" s="53"/>
      <c r="W22" s="294"/>
      <c r="X22" s="33"/>
      <c r="Y22" s="713"/>
      <c r="Z22" s="714"/>
      <c r="AA22" s="714"/>
      <c r="AB22" s="714"/>
      <c r="AC22" s="714"/>
      <c r="AD22" s="714"/>
      <c r="AE22" s="714"/>
      <c r="AF22" s="714"/>
      <c r="AG22" s="715"/>
    </row>
    <row r="23" spans="1:33" ht="15.6" x14ac:dyDescent="0.3">
      <c r="A23" s="14"/>
      <c r="B23" s="43"/>
      <c r="C23" s="44"/>
      <c r="D23" s="15"/>
      <c r="E23" s="45"/>
      <c r="F23" s="46"/>
      <c r="G23" s="40"/>
      <c r="H23" s="47"/>
      <c r="I23" s="281"/>
      <c r="J23" s="282"/>
      <c r="K23" s="54"/>
      <c r="L23" s="49"/>
      <c r="M23" s="50"/>
      <c r="N23" s="281"/>
      <c r="O23" s="282"/>
      <c r="P23" s="56"/>
      <c r="Q23" s="49"/>
      <c r="R23" s="50"/>
      <c r="S23" s="281"/>
      <c r="T23" s="282"/>
      <c r="U23" s="55"/>
      <c r="V23" s="53"/>
      <c r="W23" s="294"/>
      <c r="X23" s="33"/>
      <c r="Y23" s="713"/>
      <c r="Z23" s="714"/>
      <c r="AA23" s="714"/>
      <c r="AB23" s="714"/>
      <c r="AC23" s="714"/>
      <c r="AD23" s="714"/>
      <c r="AE23" s="714"/>
      <c r="AF23" s="714"/>
      <c r="AG23" s="715"/>
    </row>
    <row r="24" spans="1:33" ht="15.6" x14ac:dyDescent="0.3">
      <c r="A24" s="14"/>
      <c r="B24" s="43"/>
      <c r="C24" s="44"/>
      <c r="D24" s="15"/>
      <c r="E24" s="45"/>
      <c r="F24" s="46"/>
      <c r="G24" s="40"/>
      <c r="H24" s="47"/>
      <c r="I24" s="281"/>
      <c r="J24" s="282"/>
      <c r="K24" s="54"/>
      <c r="L24" s="49"/>
      <c r="M24" s="50"/>
      <c r="N24" s="281"/>
      <c r="O24" s="282"/>
      <c r="P24" s="55"/>
      <c r="Q24" s="49"/>
      <c r="R24" s="50"/>
      <c r="S24" s="281"/>
      <c r="T24" s="282"/>
      <c r="U24" s="55"/>
      <c r="V24" s="53"/>
      <c r="W24" s="294"/>
      <c r="X24" s="33"/>
      <c r="Y24" s="713"/>
      <c r="Z24" s="714"/>
      <c r="AA24" s="714"/>
      <c r="AB24" s="714"/>
      <c r="AC24" s="714"/>
      <c r="AD24" s="714"/>
      <c r="AE24" s="714"/>
      <c r="AF24" s="714"/>
      <c r="AG24" s="715"/>
    </row>
    <row r="25" spans="1:33" ht="15.6" x14ac:dyDescent="0.3">
      <c r="A25" s="14"/>
      <c r="B25" s="43"/>
      <c r="C25" s="44"/>
      <c r="D25" s="15"/>
      <c r="E25" s="45"/>
      <c r="F25" s="46"/>
      <c r="G25" s="40"/>
      <c r="H25" s="47"/>
      <c r="I25" s="281"/>
      <c r="J25" s="282"/>
      <c r="K25" s="54"/>
      <c r="L25" s="49"/>
      <c r="M25" s="50"/>
      <c r="N25" s="281"/>
      <c r="O25" s="282"/>
      <c r="P25" s="55"/>
      <c r="Q25" s="49"/>
      <c r="R25" s="50"/>
      <c r="S25" s="281"/>
      <c r="T25" s="282"/>
      <c r="U25" s="55"/>
      <c r="V25" s="53"/>
      <c r="W25" s="294"/>
      <c r="X25" s="33"/>
      <c r="Y25" s="713"/>
      <c r="Z25" s="714"/>
      <c r="AA25" s="714"/>
      <c r="AB25" s="714"/>
      <c r="AC25" s="714"/>
      <c r="AD25" s="714"/>
      <c r="AE25" s="714"/>
      <c r="AF25" s="714"/>
      <c r="AG25" s="715"/>
    </row>
    <row r="26" spans="1:33" ht="15.6" x14ac:dyDescent="0.3">
      <c r="A26" s="14"/>
      <c r="B26" s="43"/>
      <c r="C26" s="44"/>
      <c r="D26" s="15"/>
      <c r="E26" s="45"/>
      <c r="F26" s="46"/>
      <c r="G26" s="40"/>
      <c r="H26" s="47"/>
      <c r="I26" s="281"/>
      <c r="J26" s="282"/>
      <c r="K26" s="54"/>
      <c r="L26" s="49"/>
      <c r="M26" s="50"/>
      <c r="N26" s="281"/>
      <c r="O26" s="282"/>
      <c r="P26" s="55"/>
      <c r="Q26" s="49"/>
      <c r="R26" s="50"/>
      <c r="S26" s="281"/>
      <c r="T26" s="282"/>
      <c r="U26" s="55"/>
      <c r="V26" s="53"/>
      <c r="W26" s="294"/>
      <c r="X26" s="33"/>
      <c r="Y26" s="713"/>
      <c r="Z26" s="714"/>
      <c r="AA26" s="714"/>
      <c r="AB26" s="714"/>
      <c r="AC26" s="714"/>
      <c r="AD26" s="714"/>
      <c r="AE26" s="714"/>
      <c r="AF26" s="714"/>
      <c r="AG26" s="715"/>
    </row>
    <row r="27" spans="1:33" ht="15.6" x14ac:dyDescent="0.3">
      <c r="A27" s="14"/>
      <c r="B27" s="43"/>
      <c r="C27" s="44"/>
      <c r="D27" s="15"/>
      <c r="E27" s="45"/>
      <c r="F27" s="46"/>
      <c r="G27" s="40"/>
      <c r="H27" s="47"/>
      <c r="I27" s="281"/>
      <c r="J27" s="282"/>
      <c r="K27" s="54"/>
      <c r="L27" s="49"/>
      <c r="M27" s="50"/>
      <c r="N27" s="281"/>
      <c r="O27" s="282"/>
      <c r="P27" s="55"/>
      <c r="Q27" s="49"/>
      <c r="R27" s="50"/>
      <c r="S27" s="281"/>
      <c r="T27" s="282"/>
      <c r="U27" s="55"/>
      <c r="V27" s="53"/>
      <c r="W27" s="294"/>
      <c r="X27" s="33"/>
      <c r="Y27" s="713"/>
      <c r="Z27" s="714"/>
      <c r="AA27" s="714"/>
      <c r="AB27" s="714"/>
      <c r="AC27" s="714"/>
      <c r="AD27" s="714"/>
      <c r="AE27" s="714"/>
      <c r="AF27" s="714"/>
      <c r="AG27" s="715"/>
    </row>
    <row r="28" spans="1:33" ht="15.6" x14ac:dyDescent="0.3">
      <c r="A28" s="14"/>
      <c r="B28" s="43"/>
      <c r="C28" s="44"/>
      <c r="D28" s="15"/>
      <c r="E28" s="45"/>
      <c r="F28" s="46"/>
      <c r="G28" s="40"/>
      <c r="H28" s="47"/>
      <c r="I28" s="281"/>
      <c r="J28" s="282"/>
      <c r="K28" s="54"/>
      <c r="L28" s="49"/>
      <c r="M28" s="50"/>
      <c r="N28" s="281"/>
      <c r="O28" s="282"/>
      <c r="P28" s="55"/>
      <c r="Q28" s="49"/>
      <c r="R28" s="50"/>
      <c r="S28" s="281"/>
      <c r="T28" s="282"/>
      <c r="U28" s="55"/>
      <c r="V28" s="53"/>
      <c r="W28" s="294"/>
      <c r="X28" s="33"/>
      <c r="Y28" s="713"/>
      <c r="Z28" s="714"/>
      <c r="AA28" s="714"/>
      <c r="AB28" s="714"/>
      <c r="AC28" s="714"/>
      <c r="AD28" s="714"/>
      <c r="AE28" s="714"/>
      <c r="AF28" s="714"/>
      <c r="AG28" s="715"/>
    </row>
    <row r="29" spans="1:33" ht="15.6" x14ac:dyDescent="0.3">
      <c r="A29" s="14"/>
      <c r="B29" s="43"/>
      <c r="C29" s="44"/>
      <c r="D29" s="15"/>
      <c r="E29" s="45"/>
      <c r="F29" s="46"/>
      <c r="G29" s="40"/>
      <c r="H29" s="47"/>
      <c r="I29" s="281"/>
      <c r="J29" s="282"/>
      <c r="K29" s="54"/>
      <c r="L29" s="49"/>
      <c r="M29" s="50"/>
      <c r="N29" s="281"/>
      <c r="O29" s="282"/>
      <c r="P29" s="55"/>
      <c r="Q29" s="49"/>
      <c r="R29" s="50"/>
      <c r="S29" s="281"/>
      <c r="T29" s="282"/>
      <c r="U29" s="55"/>
      <c r="V29" s="53"/>
      <c r="W29" s="294"/>
      <c r="X29" s="33"/>
      <c r="Y29" s="713"/>
      <c r="Z29" s="714"/>
      <c r="AA29" s="714"/>
      <c r="AB29" s="714"/>
      <c r="AC29" s="714"/>
      <c r="AD29" s="714"/>
      <c r="AE29" s="714"/>
      <c r="AF29" s="714"/>
      <c r="AG29" s="715"/>
    </row>
    <row r="30" spans="1:33" ht="15.6" x14ac:dyDescent="0.3">
      <c r="A30" s="14"/>
      <c r="B30" s="43"/>
      <c r="C30" s="44"/>
      <c r="D30" s="15"/>
      <c r="E30" s="45"/>
      <c r="F30" s="46"/>
      <c r="G30" s="40"/>
      <c r="H30" s="47"/>
      <c r="I30" s="281"/>
      <c r="J30" s="282"/>
      <c r="K30" s="54"/>
      <c r="L30" s="49"/>
      <c r="M30" s="50"/>
      <c r="N30" s="281"/>
      <c r="O30" s="282"/>
      <c r="P30" s="55"/>
      <c r="Q30" s="49"/>
      <c r="R30" s="50"/>
      <c r="S30" s="281"/>
      <c r="T30" s="282"/>
      <c r="U30" s="55"/>
      <c r="V30" s="53"/>
      <c r="W30" s="294"/>
      <c r="X30" s="33"/>
      <c r="Y30" s="713"/>
      <c r="Z30" s="714"/>
      <c r="AA30" s="714"/>
      <c r="AB30" s="714"/>
      <c r="AC30" s="714"/>
      <c r="AD30" s="714"/>
      <c r="AE30" s="714"/>
      <c r="AF30" s="714"/>
      <c r="AG30" s="715"/>
    </row>
    <row r="31" spans="1:33" ht="15.6" x14ac:dyDescent="0.3">
      <c r="A31" s="14"/>
      <c r="B31" s="43"/>
      <c r="C31" s="44"/>
      <c r="D31" s="15"/>
      <c r="E31" s="45"/>
      <c r="F31" s="46"/>
      <c r="G31" s="40"/>
      <c r="H31" s="47"/>
      <c r="I31" s="281"/>
      <c r="J31" s="282"/>
      <c r="K31" s="54"/>
      <c r="L31" s="49"/>
      <c r="M31" s="50"/>
      <c r="N31" s="281"/>
      <c r="O31" s="282"/>
      <c r="P31" s="55"/>
      <c r="Q31" s="49"/>
      <c r="R31" s="50"/>
      <c r="S31" s="281"/>
      <c r="T31" s="282"/>
      <c r="U31" s="55"/>
      <c r="V31" s="53"/>
      <c r="W31" s="294"/>
      <c r="X31" s="33"/>
      <c r="Y31" s="713"/>
      <c r="Z31" s="714"/>
      <c r="AA31" s="714"/>
      <c r="AB31" s="714"/>
      <c r="AC31" s="714"/>
      <c r="AD31" s="714"/>
      <c r="AE31" s="714"/>
      <c r="AF31" s="714"/>
      <c r="AG31" s="715"/>
    </row>
    <row r="32" spans="1:33" ht="15.6" x14ac:dyDescent="0.3">
      <c r="A32" s="14"/>
      <c r="B32" s="43"/>
      <c r="C32" s="44"/>
      <c r="D32" s="15"/>
      <c r="E32" s="45"/>
      <c r="F32" s="46"/>
      <c r="G32" s="40"/>
      <c r="H32" s="47"/>
      <c r="I32" s="281"/>
      <c r="J32" s="282"/>
      <c r="K32" s="54"/>
      <c r="L32" s="49"/>
      <c r="M32" s="50"/>
      <c r="N32" s="281"/>
      <c r="O32" s="282"/>
      <c r="P32" s="55"/>
      <c r="Q32" s="49"/>
      <c r="R32" s="50"/>
      <c r="S32" s="281"/>
      <c r="T32" s="282"/>
      <c r="U32" s="55"/>
      <c r="V32" s="53"/>
      <c r="W32" s="294"/>
      <c r="X32" s="33"/>
      <c r="Y32" s="713"/>
      <c r="Z32" s="714"/>
      <c r="AA32" s="714"/>
      <c r="AB32" s="714"/>
      <c r="AC32" s="714"/>
      <c r="AD32" s="714"/>
      <c r="AE32" s="714"/>
      <c r="AF32" s="714"/>
      <c r="AG32" s="715"/>
    </row>
    <row r="33" spans="1:34" ht="15.6" x14ac:dyDescent="0.3">
      <c r="A33" s="14"/>
      <c r="B33" s="43"/>
      <c r="C33" s="44"/>
      <c r="D33" s="15"/>
      <c r="E33" s="45"/>
      <c r="F33" s="46"/>
      <c r="G33" s="40"/>
      <c r="H33" s="47"/>
      <c r="I33" s="281"/>
      <c r="J33" s="282"/>
      <c r="K33" s="54"/>
      <c r="L33" s="49"/>
      <c r="M33" s="50"/>
      <c r="N33" s="281"/>
      <c r="O33" s="282"/>
      <c r="P33" s="55"/>
      <c r="Q33" s="49"/>
      <c r="R33" s="50"/>
      <c r="S33" s="281"/>
      <c r="T33" s="282"/>
      <c r="U33" s="55"/>
      <c r="V33" s="53"/>
      <c r="W33" s="294"/>
      <c r="X33" s="33"/>
      <c r="Y33" s="713"/>
      <c r="Z33" s="714"/>
      <c r="AA33" s="714"/>
      <c r="AB33" s="714"/>
      <c r="AC33" s="714"/>
      <c r="AD33" s="714"/>
      <c r="AE33" s="714"/>
      <c r="AF33" s="714"/>
      <c r="AG33" s="715"/>
    </row>
    <row r="34" spans="1:34" ht="15.6" x14ac:dyDescent="0.3">
      <c r="A34" s="14"/>
      <c r="B34" s="57"/>
      <c r="C34" s="44"/>
      <c r="D34" s="15"/>
      <c r="E34" s="45"/>
      <c r="F34" s="58"/>
      <c r="G34" s="40"/>
      <c r="H34" s="47"/>
      <c r="I34" s="281"/>
      <c r="J34" s="282"/>
      <c r="K34" s="54"/>
      <c r="L34" s="59"/>
      <c r="M34" s="50"/>
      <c r="N34" s="283"/>
      <c r="O34" s="282"/>
      <c r="P34" s="55"/>
      <c r="Q34" s="59"/>
      <c r="R34" s="60"/>
      <c r="S34" s="285"/>
      <c r="T34" s="286"/>
      <c r="U34" s="55"/>
      <c r="V34" s="61"/>
      <c r="W34" s="295"/>
      <c r="X34" s="33"/>
      <c r="Y34" s="713"/>
      <c r="Z34" s="714"/>
      <c r="AA34" s="714"/>
      <c r="AB34" s="714"/>
      <c r="AC34" s="714"/>
      <c r="AD34" s="714"/>
      <c r="AE34" s="714"/>
      <c r="AF34" s="714"/>
      <c r="AG34" s="715"/>
    </row>
    <row r="35" spans="1:34" ht="15.6" x14ac:dyDescent="0.3">
      <c r="A35" s="14"/>
      <c r="B35" s="57"/>
      <c r="C35" s="44"/>
      <c r="D35" s="15"/>
      <c r="E35" s="62"/>
      <c r="F35" s="58"/>
      <c r="G35" s="40"/>
      <c r="H35" s="47"/>
      <c r="I35" s="281"/>
      <c r="J35" s="282"/>
      <c r="K35" s="54"/>
      <c r="L35" s="59"/>
      <c r="M35" s="63"/>
      <c r="N35" s="284"/>
      <c r="O35" s="289"/>
      <c r="P35" s="64"/>
      <c r="Q35" s="65"/>
      <c r="R35" s="66"/>
      <c r="S35" s="287"/>
      <c r="T35" s="288"/>
      <c r="U35" s="64"/>
      <c r="V35" s="557"/>
      <c r="W35" s="558"/>
      <c r="X35" s="33"/>
      <c r="Y35" s="713"/>
      <c r="Z35" s="714"/>
      <c r="AA35" s="714"/>
      <c r="AB35" s="714"/>
      <c r="AC35" s="714"/>
      <c r="AD35" s="714"/>
      <c r="AE35" s="714"/>
      <c r="AF35" s="714"/>
      <c r="AG35" s="715"/>
    </row>
    <row r="36" spans="1:34" ht="15.6" x14ac:dyDescent="0.3">
      <c r="A36" s="14"/>
      <c r="B36" s="57"/>
      <c r="C36" s="44"/>
      <c r="D36" s="15"/>
      <c r="E36" s="62"/>
      <c r="F36" s="58"/>
      <c r="G36" s="40"/>
      <c r="H36" s="47"/>
      <c r="I36" s="281"/>
      <c r="J36" s="282"/>
      <c r="K36" s="54"/>
      <c r="L36" s="553"/>
      <c r="M36" s="576"/>
      <c r="N36" s="577"/>
      <c r="O36" s="578"/>
      <c r="P36" s="574"/>
      <c r="Q36" s="580"/>
      <c r="R36" s="581"/>
      <c r="S36" s="577"/>
      <c r="T36" s="579"/>
      <c r="U36" s="560"/>
      <c r="V36" s="555"/>
      <c r="W36" s="559"/>
      <c r="X36" s="33"/>
      <c r="Y36" s="752"/>
      <c r="Z36" s="753"/>
      <c r="AA36" s="753"/>
      <c r="AB36" s="753"/>
      <c r="AC36" s="753"/>
      <c r="AD36" s="753"/>
      <c r="AE36" s="753"/>
      <c r="AF36" s="753"/>
      <c r="AG36" s="753"/>
      <c r="AH36" s="543"/>
    </row>
    <row r="37" spans="1:34" ht="15.6" x14ac:dyDescent="0.3">
      <c r="A37" s="14"/>
      <c r="B37" s="57"/>
      <c r="C37" s="44"/>
      <c r="D37" s="15"/>
      <c r="E37" s="45"/>
      <c r="F37" s="46"/>
      <c r="G37" s="40"/>
      <c r="H37" s="47"/>
      <c r="I37" s="281"/>
      <c r="J37" s="282"/>
      <c r="K37" s="54"/>
      <c r="L37" s="553"/>
      <c r="M37" s="576"/>
      <c r="N37" s="577"/>
      <c r="O37" s="579"/>
      <c r="P37" s="575"/>
      <c r="Q37" s="582"/>
      <c r="R37" s="576"/>
      <c r="S37" s="577"/>
      <c r="T37" s="578"/>
      <c r="U37" s="70"/>
      <c r="V37" s="549"/>
      <c r="W37" s="298"/>
      <c r="X37" s="33"/>
      <c r="Y37" s="752"/>
      <c r="Z37" s="753"/>
      <c r="AA37" s="753"/>
      <c r="AB37" s="753"/>
      <c r="AC37" s="753"/>
      <c r="AD37" s="753"/>
      <c r="AE37" s="753"/>
      <c r="AF37" s="753"/>
      <c r="AG37" s="753"/>
      <c r="AH37" s="543"/>
    </row>
    <row r="38" spans="1:34" ht="18" customHeight="1" x14ac:dyDescent="0.3">
      <c r="A38" s="125"/>
      <c r="B38" s="166" t="s">
        <v>15</v>
      </c>
      <c r="C38" s="167">
        <f>SUM(C20:C37)</f>
        <v>0</v>
      </c>
      <c r="D38" s="126"/>
      <c r="E38" s="168" t="s">
        <v>14</v>
      </c>
      <c r="F38" s="169">
        <f>SUM(F20:F37)</f>
        <v>0</v>
      </c>
      <c r="G38" s="127"/>
      <c r="H38" s="738" t="s">
        <v>14</v>
      </c>
      <c r="I38" s="739"/>
      <c r="J38" s="740"/>
      <c r="K38" s="741">
        <f>SUM(K20:K37,P20:P37,U20:U37)</f>
        <v>0</v>
      </c>
      <c r="L38" s="742"/>
      <c r="M38" s="170"/>
      <c r="N38" s="170"/>
      <c r="O38" s="171"/>
      <c r="P38" s="547"/>
      <c r="Q38" s="172"/>
      <c r="R38" s="172"/>
      <c r="S38" s="172"/>
      <c r="T38" s="172"/>
      <c r="U38" s="743" t="s">
        <v>63</v>
      </c>
      <c r="V38" s="744"/>
      <c r="W38" s="551">
        <f>SUM(W20:W37)</f>
        <v>0</v>
      </c>
      <c r="X38" s="174"/>
      <c r="Y38" s="713"/>
      <c r="Z38" s="714"/>
      <c r="AA38" s="714"/>
      <c r="AB38" s="714"/>
      <c r="AC38" s="714"/>
      <c r="AD38" s="714"/>
      <c r="AE38" s="714"/>
      <c r="AF38" s="714"/>
      <c r="AG38" s="715"/>
    </row>
    <row r="39" spans="1:34" ht="29.1" customHeight="1" x14ac:dyDescent="0.4">
      <c r="A39" s="125"/>
      <c r="B39" s="175" t="s">
        <v>7</v>
      </c>
      <c r="C39" s="176">
        <f>SUM(C17+C38)</f>
        <v>0</v>
      </c>
      <c r="D39" s="126"/>
      <c r="E39" s="177" t="s">
        <v>8</v>
      </c>
      <c r="F39" s="178">
        <f>SUM(F17+F38)</f>
        <v>0</v>
      </c>
      <c r="G39" s="127"/>
      <c r="H39" s="754" t="s">
        <v>53</v>
      </c>
      <c r="I39" s="755"/>
      <c r="J39" s="755"/>
      <c r="K39" s="756"/>
      <c r="L39" s="757">
        <f>SUM(L17+K38)</f>
        <v>0</v>
      </c>
      <c r="M39" s="758"/>
      <c r="N39" s="759"/>
      <c r="O39" s="759"/>
      <c r="P39" s="179"/>
      <c r="Q39" s="180"/>
      <c r="R39" s="760" t="s">
        <v>51</v>
      </c>
      <c r="S39" s="760"/>
      <c r="T39" s="760"/>
      <c r="U39" s="760"/>
      <c r="V39" s="760"/>
      <c r="W39" s="180">
        <f>SUM(W17+W38)</f>
        <v>0</v>
      </c>
      <c r="X39" s="181"/>
      <c r="Y39" s="713"/>
      <c r="Z39" s="714"/>
      <c r="AA39" s="714"/>
      <c r="AB39" s="714"/>
      <c r="AC39" s="714"/>
      <c r="AD39" s="714"/>
      <c r="AE39" s="714"/>
      <c r="AF39" s="714"/>
      <c r="AG39" s="715"/>
    </row>
    <row r="40" spans="1:34" ht="16.95" customHeight="1" x14ac:dyDescent="0.25">
      <c r="A40" s="125"/>
      <c r="B40" s="182"/>
      <c r="C40" s="183"/>
      <c r="D40" s="184"/>
      <c r="E40" s="185"/>
      <c r="F40" s="186"/>
      <c r="G40" s="73"/>
      <c r="H40" s="731"/>
      <c r="I40" s="731"/>
      <c r="J40" s="731"/>
      <c r="K40" s="731"/>
      <c r="L40" s="732"/>
      <c r="M40" s="731"/>
      <c r="N40" s="733"/>
      <c r="O40" s="733"/>
      <c r="P40" s="733"/>
      <c r="Q40" s="187"/>
      <c r="R40" s="187"/>
      <c r="S40" s="187"/>
      <c r="T40" s="734" t="s">
        <v>85</v>
      </c>
      <c r="U40" s="734"/>
      <c r="V40" s="734"/>
      <c r="W40" s="188">
        <f>SUM('תשרי - אוקטובר.10'!W40+W39+L39)</f>
        <v>0</v>
      </c>
      <c r="X40" s="181"/>
      <c r="Y40" s="735"/>
      <c r="Z40" s="736"/>
      <c r="AA40" s="736"/>
      <c r="AB40" s="736"/>
      <c r="AC40" s="736"/>
      <c r="AD40" s="736"/>
      <c r="AE40" s="736"/>
      <c r="AF40" s="736"/>
      <c r="AG40" s="737"/>
    </row>
    <row r="41" spans="1:34" ht="19.95" customHeight="1" x14ac:dyDescent="0.4">
      <c r="A41" s="225"/>
      <c r="B41" s="745"/>
      <c r="C41" s="745"/>
      <c r="D41" s="745"/>
      <c r="E41" s="745"/>
      <c r="F41" s="745"/>
      <c r="G41" s="127"/>
      <c r="H41" s="151"/>
      <c r="I41" s="151"/>
      <c r="J41" s="151"/>
      <c r="K41" s="151"/>
      <c r="L41" s="151"/>
      <c r="M41" s="151"/>
      <c r="N41" s="151"/>
      <c r="O41" s="151"/>
      <c r="P41" s="151"/>
      <c r="Q41" s="746" t="s">
        <v>191</v>
      </c>
      <c r="R41" s="747"/>
      <c r="S41" s="747"/>
      <c r="T41" s="747"/>
      <c r="U41" s="747"/>
      <c r="V41" s="747"/>
      <c r="W41" s="747"/>
      <c r="X41" s="165"/>
      <c r="Y41" s="713"/>
      <c r="Z41" s="714"/>
      <c r="AA41" s="714"/>
      <c r="AB41" s="714"/>
      <c r="AC41" s="714"/>
      <c r="AD41" s="714"/>
      <c r="AE41" s="714"/>
      <c r="AF41" s="714"/>
      <c r="AG41" s="715"/>
    </row>
    <row r="42" spans="1:34" ht="24" customHeight="1" x14ac:dyDescent="0.25">
      <c r="A42" s="125"/>
      <c r="B42" s="749" t="s">
        <v>104</v>
      </c>
      <c r="C42" s="749"/>
      <c r="D42" s="749"/>
      <c r="E42" s="749"/>
      <c r="F42" s="750">
        <f>SUM(C39-F39)</f>
        <v>0</v>
      </c>
      <c r="G42" s="127"/>
      <c r="H42" s="151"/>
      <c r="I42" s="151"/>
      <c r="J42" s="151"/>
      <c r="K42" s="151"/>
      <c r="L42" s="151"/>
      <c r="M42" s="151"/>
      <c r="N42" s="151"/>
      <c r="O42" s="151"/>
      <c r="P42" s="151"/>
      <c r="Q42" s="748"/>
      <c r="R42" s="748"/>
      <c r="S42" s="748"/>
      <c r="T42" s="748"/>
      <c r="U42" s="748"/>
      <c r="V42" s="748"/>
      <c r="W42" s="748"/>
      <c r="X42" s="165"/>
      <c r="Y42" s="713"/>
      <c r="Z42" s="714"/>
      <c r="AA42" s="714"/>
      <c r="AB42" s="714"/>
      <c r="AC42" s="714"/>
      <c r="AD42" s="714"/>
      <c r="AE42" s="714"/>
      <c r="AF42" s="714"/>
      <c r="AG42" s="715"/>
    </row>
    <row r="43" spans="1:34" ht="17.25" customHeight="1" x14ac:dyDescent="0.25">
      <c r="A43" s="125"/>
      <c r="B43" s="749"/>
      <c r="C43" s="749"/>
      <c r="D43" s="749"/>
      <c r="E43" s="749"/>
      <c r="F43" s="750"/>
      <c r="G43" s="127"/>
      <c r="H43" s="151"/>
      <c r="I43" s="151"/>
      <c r="J43" s="127"/>
      <c r="K43" s="151"/>
      <c r="L43" s="151"/>
      <c r="M43" s="151"/>
      <c r="N43" s="151"/>
      <c r="O43" s="151"/>
      <c r="P43" s="189"/>
      <c r="Q43" s="707"/>
      <c r="R43" s="708"/>
      <c r="S43" s="751">
        <v>0</v>
      </c>
      <c r="T43" s="751"/>
      <c r="U43" s="711"/>
      <c r="V43" s="712"/>
      <c r="W43" s="74">
        <v>0</v>
      </c>
      <c r="X43" s="42"/>
      <c r="Y43" s="713"/>
      <c r="Z43" s="714"/>
      <c r="AA43" s="714"/>
      <c r="AB43" s="714"/>
      <c r="AC43" s="714"/>
      <c r="AD43" s="714"/>
      <c r="AE43" s="714"/>
      <c r="AF43" s="714"/>
      <c r="AG43" s="715"/>
    </row>
    <row r="44" spans="1:34" ht="16.5" customHeight="1" x14ac:dyDescent="0.25">
      <c r="A44" s="125"/>
      <c r="B44" s="300" t="s">
        <v>108</v>
      </c>
      <c r="C44" s="432">
        <f>SUM(S43,S44,S45,W43,W44,W45)</f>
        <v>0</v>
      </c>
      <c r="D44" s="706" t="s">
        <v>105</v>
      </c>
      <c r="E44" s="706"/>
      <c r="F44" s="192">
        <f>SUM(F42+C44)</f>
        <v>0</v>
      </c>
      <c r="G44" s="127"/>
      <c r="H44" s="151"/>
      <c r="I44" s="151"/>
      <c r="J44" s="151"/>
      <c r="K44" s="151"/>
      <c r="L44" s="151"/>
      <c r="M44" s="151"/>
      <c r="N44" s="151"/>
      <c r="O44" s="151"/>
      <c r="P44" s="189"/>
      <c r="Q44" s="707"/>
      <c r="R44" s="708"/>
      <c r="S44" s="709">
        <v>0</v>
      </c>
      <c r="T44" s="710"/>
      <c r="U44" s="711"/>
      <c r="V44" s="712"/>
      <c r="W44" s="74">
        <v>0</v>
      </c>
      <c r="X44" s="42"/>
      <c r="Y44" s="713"/>
      <c r="Z44" s="714"/>
      <c r="AA44" s="714"/>
      <c r="AB44" s="714"/>
      <c r="AC44" s="714"/>
      <c r="AD44" s="714"/>
      <c r="AE44" s="714"/>
      <c r="AF44" s="714"/>
      <c r="AG44" s="715"/>
    </row>
    <row r="45" spans="1:34" ht="16.2" customHeight="1" x14ac:dyDescent="0.25">
      <c r="A45" s="225"/>
      <c r="B45" s="184"/>
      <c r="C45" s="184"/>
      <c r="D45" s="184"/>
      <c r="E45" s="151"/>
      <c r="F45" s="151"/>
      <c r="G45" s="127"/>
      <c r="H45" s="127"/>
      <c r="I45" s="151"/>
      <c r="J45" s="151"/>
      <c r="K45" s="151"/>
      <c r="L45" s="151"/>
      <c r="M45" s="151"/>
      <c r="N45" s="151"/>
      <c r="O45" s="151"/>
      <c r="P45" s="189"/>
      <c r="Q45" s="707"/>
      <c r="R45" s="708"/>
      <c r="S45" s="709">
        <v>0</v>
      </c>
      <c r="T45" s="710"/>
      <c r="U45" s="711"/>
      <c r="V45" s="712"/>
      <c r="W45" s="74">
        <v>0</v>
      </c>
      <c r="X45" s="75"/>
      <c r="Y45" s="713"/>
      <c r="Z45" s="714"/>
      <c r="AA45" s="714"/>
      <c r="AB45" s="714"/>
      <c r="AC45" s="714"/>
      <c r="AD45" s="714"/>
      <c r="AE45" s="714"/>
      <c r="AF45" s="714"/>
      <c r="AG45" s="715"/>
    </row>
    <row r="46" spans="1:34" ht="16.2" customHeight="1" thickBot="1" x14ac:dyDescent="0.3">
      <c r="A46" s="225"/>
      <c r="B46" s="193"/>
      <c r="C46" s="194"/>
      <c r="D46" s="195"/>
      <c r="E46" s="196"/>
      <c r="F46" s="726"/>
      <c r="G46" s="726"/>
      <c r="H46" s="197"/>
      <c r="I46" s="197"/>
      <c r="J46" s="197"/>
      <c r="K46" s="197"/>
      <c r="L46" s="197"/>
      <c r="M46" s="197"/>
      <c r="N46" s="197"/>
      <c r="O46" s="197"/>
      <c r="P46" s="197"/>
      <c r="Q46" s="727"/>
      <c r="R46" s="727"/>
      <c r="S46" s="839"/>
      <c r="T46" s="839"/>
      <c r="U46" s="839"/>
      <c r="V46" s="839"/>
      <c r="W46" s="431"/>
      <c r="X46" s="75"/>
      <c r="Y46" s="713"/>
      <c r="Z46" s="714"/>
      <c r="AA46" s="714"/>
      <c r="AB46" s="714"/>
      <c r="AC46" s="714"/>
      <c r="AD46" s="714"/>
      <c r="AE46" s="714"/>
      <c r="AF46" s="714"/>
      <c r="AG46" s="715"/>
    </row>
    <row r="47" spans="1:34" ht="16.2" customHeight="1" thickTop="1" x14ac:dyDescent="0.3">
      <c r="A47" s="125"/>
      <c r="B47" s="198"/>
      <c r="C47" s="199"/>
      <c r="D47" s="200"/>
      <c r="E47" s="201"/>
      <c r="F47" s="840">
        <f>IF(C44&gt;0,Q138,)</f>
        <v>0</v>
      </c>
      <c r="G47" s="840"/>
      <c r="H47" s="202"/>
      <c r="I47" s="203"/>
      <c r="J47" s="198"/>
      <c r="K47" s="198"/>
      <c r="L47" s="201"/>
      <c r="M47" s="201"/>
      <c r="N47" s="201"/>
      <c r="O47" s="204"/>
      <c r="P47" s="205"/>
      <c r="Q47" s="205"/>
      <c r="R47" s="205"/>
      <c r="S47" s="205"/>
      <c r="T47" s="206"/>
      <c r="U47" s="840">
        <f>IF(C44&gt;0,Q138,)</f>
        <v>0</v>
      </c>
      <c r="V47" s="840"/>
      <c r="W47" s="206"/>
      <c r="X47" s="207"/>
      <c r="Y47" s="716"/>
      <c r="Z47" s="717"/>
      <c r="AA47" s="717"/>
      <c r="AB47" s="717"/>
      <c r="AC47" s="717"/>
      <c r="AD47" s="717"/>
      <c r="AE47" s="717"/>
      <c r="AF47" s="717"/>
      <c r="AG47" s="718"/>
    </row>
    <row r="48" spans="1:34" ht="29.4" customHeight="1" thickBot="1" x14ac:dyDescent="0.55000000000000004">
      <c r="A48" s="125"/>
      <c r="B48" s="719" t="s">
        <v>102</v>
      </c>
      <c r="C48" s="719"/>
      <c r="D48" s="719"/>
      <c r="E48" s="719"/>
      <c r="F48" s="720">
        <f>SUM(F42+C44)/10</f>
        <v>0</v>
      </c>
      <c r="G48" s="720"/>
      <c r="H48" s="721" t="s">
        <v>22</v>
      </c>
      <c r="I48" s="721"/>
      <c r="J48" s="721"/>
      <c r="K48" s="721"/>
      <c r="L48" s="721"/>
      <c r="M48" s="722">
        <f>SUM('תשרי - אוקטובר.10'!U48)</f>
        <v>0</v>
      </c>
      <c r="N48" s="723"/>
      <c r="O48" s="724" t="s">
        <v>142</v>
      </c>
      <c r="P48" s="724"/>
      <c r="Q48" s="724"/>
      <c r="R48" s="724"/>
      <c r="S48" s="724"/>
      <c r="T48" s="724"/>
      <c r="U48" s="725">
        <f>SUM(F48-L39+M48)</f>
        <v>0</v>
      </c>
      <c r="V48" s="725"/>
      <c r="W48" s="208">
        <f>IF(U48&gt;-1,,P141)</f>
        <v>0</v>
      </c>
      <c r="X48" s="209"/>
      <c r="Y48" s="841"/>
      <c r="Z48" s="842"/>
      <c r="AA48" s="842"/>
      <c r="AB48" s="842"/>
      <c r="AC48" s="842"/>
      <c r="AD48" s="842"/>
      <c r="AE48" s="842"/>
      <c r="AF48" s="842"/>
      <c r="AG48" s="843"/>
    </row>
    <row r="49" spans="1:34" ht="19.95" customHeight="1" thickTop="1" thickBot="1" x14ac:dyDescent="0.35">
      <c r="A49" s="125"/>
      <c r="B49" s="699" t="s">
        <v>103</v>
      </c>
      <c r="C49" s="699"/>
      <c r="D49" s="699"/>
      <c r="E49" s="699"/>
      <c r="F49" s="700">
        <f>SUM(F42/10)+(F42/10)</f>
        <v>0</v>
      </c>
      <c r="G49" s="700"/>
      <c r="H49" s="699" t="s">
        <v>29</v>
      </c>
      <c r="I49" s="699"/>
      <c r="J49" s="699"/>
      <c r="K49" s="699"/>
      <c r="L49" s="699"/>
      <c r="M49" s="701">
        <f>SUM('תשרי - אוקטובר.10'!U49)</f>
        <v>0</v>
      </c>
      <c r="N49" s="702"/>
      <c r="O49" s="198"/>
      <c r="P49" s="210"/>
      <c r="Q49" s="703" t="s">
        <v>143</v>
      </c>
      <c r="R49" s="703"/>
      <c r="S49" s="703"/>
      <c r="T49" s="703"/>
      <c r="U49" s="704">
        <f>SUM(F49-L39+M49)</f>
        <v>0</v>
      </c>
      <c r="V49" s="704"/>
      <c r="W49" s="211">
        <f>IF(U49&gt;-1,,P141)</f>
        <v>0</v>
      </c>
      <c r="X49" s="212"/>
      <c r="Y49" s="841"/>
      <c r="Z49" s="842"/>
      <c r="AA49" s="842"/>
      <c r="AB49" s="842"/>
      <c r="AC49" s="842"/>
      <c r="AD49" s="842"/>
      <c r="AE49" s="842"/>
      <c r="AF49" s="842"/>
      <c r="AG49" s="843"/>
    </row>
    <row r="50" spans="1:34" ht="16.2" customHeight="1" thickTop="1" x14ac:dyDescent="0.4">
      <c r="A50" s="125"/>
      <c r="B50" s="198"/>
      <c r="C50" s="198"/>
      <c r="D50" s="213"/>
      <c r="E50" s="214"/>
      <c r="F50" s="215"/>
      <c r="G50" s="198"/>
      <c r="H50" s="216"/>
      <c r="I50" s="216"/>
      <c r="J50" s="198"/>
      <c r="K50" s="198"/>
      <c r="L50" s="198"/>
      <c r="M50" s="198"/>
      <c r="N50" s="198"/>
      <c r="O50" s="198"/>
      <c r="P50" s="217"/>
      <c r="Q50" s="218"/>
      <c r="R50" s="218"/>
      <c r="S50" s="218"/>
      <c r="T50" s="218"/>
      <c r="U50" s="218"/>
      <c r="V50" s="218"/>
      <c r="W50" s="218"/>
      <c r="X50" s="219"/>
      <c r="Y50" s="693"/>
      <c r="Z50" s="693"/>
      <c r="AA50" s="693"/>
      <c r="AB50" s="693"/>
      <c r="AC50" s="693"/>
      <c r="AD50" s="693"/>
      <c r="AE50" s="693"/>
      <c r="AF50" s="693"/>
      <c r="AG50" s="694"/>
    </row>
    <row r="51" spans="1:34" ht="9.75" customHeight="1" x14ac:dyDescent="0.3">
      <c r="A51" s="125"/>
      <c r="B51" s="695"/>
      <c r="C51" s="695"/>
      <c r="D51" s="695"/>
      <c r="E51" s="695"/>
      <c r="F51" s="695"/>
      <c r="G51" s="695"/>
      <c r="H51" s="695"/>
      <c r="I51" s="695"/>
      <c r="J51" s="695"/>
      <c r="K51" s="695"/>
      <c r="L51" s="695"/>
      <c r="M51" s="695"/>
      <c r="N51" s="695"/>
      <c r="O51" s="695"/>
      <c r="P51" s="695"/>
      <c r="Q51" s="695"/>
      <c r="R51" s="695"/>
      <c r="S51" s="695"/>
      <c r="T51" s="695"/>
      <c r="U51" s="695"/>
      <c r="V51" s="695"/>
      <c r="W51" s="695"/>
      <c r="X51" s="219"/>
      <c r="Y51" s="693"/>
      <c r="Z51" s="693"/>
      <c r="AA51" s="693"/>
      <c r="AB51" s="693"/>
      <c r="AC51" s="693"/>
      <c r="AD51" s="693"/>
      <c r="AE51" s="693"/>
      <c r="AF51" s="693"/>
      <c r="AG51" s="694"/>
    </row>
    <row r="52" spans="1:34" ht="33" customHeight="1" thickBot="1" x14ac:dyDescent="0.3">
      <c r="A52" s="220"/>
      <c r="B52" s="221"/>
      <c r="C52" s="825" t="s">
        <v>189</v>
      </c>
      <c r="D52" s="826"/>
      <c r="E52" s="826"/>
      <c r="F52" s="826"/>
      <c r="G52" s="826"/>
      <c r="H52" s="826"/>
      <c r="I52" s="826"/>
      <c r="J52" s="826"/>
      <c r="K52" s="826"/>
      <c r="L52" s="826"/>
      <c r="M52" s="826"/>
      <c r="N52" s="826"/>
      <c r="O52" s="826"/>
      <c r="P52" s="222"/>
      <c r="Q52" s="223" t="s">
        <v>10</v>
      </c>
      <c r="R52" s="696" t="s">
        <v>62</v>
      </c>
      <c r="S52" s="696"/>
      <c r="T52" s="696"/>
      <c r="U52" s="696"/>
      <c r="V52" s="696"/>
      <c r="W52" s="696"/>
      <c r="X52" s="224"/>
      <c r="Y52" s="697"/>
      <c r="Z52" s="697"/>
      <c r="AA52" s="697"/>
      <c r="AB52" s="697"/>
      <c r="AC52" s="697"/>
      <c r="AD52" s="697"/>
      <c r="AE52" s="697"/>
      <c r="AF52" s="697"/>
      <c r="AG52" s="698"/>
    </row>
    <row r="53" spans="1:34" ht="14.4" thickTop="1" x14ac:dyDescent="0.25">
      <c r="A53" s="77"/>
      <c r="B53" s="78"/>
      <c r="C53" s="13"/>
      <c r="D53" s="79"/>
      <c r="Y53" s="692"/>
      <c r="Z53" s="692"/>
      <c r="AA53" s="692"/>
      <c r="AB53" s="692"/>
      <c r="AC53" s="692"/>
      <c r="AD53" s="692"/>
      <c r="AE53" s="692"/>
      <c r="AF53" s="692"/>
      <c r="AG53" s="692"/>
      <c r="AH53" s="353"/>
    </row>
    <row r="54" spans="1:34" ht="13.8" x14ac:dyDescent="0.25">
      <c r="A54" s="81"/>
      <c r="B54" s="82"/>
      <c r="C54" s="13"/>
      <c r="Y54" s="688"/>
      <c r="Z54" s="688"/>
      <c r="AA54" s="688"/>
      <c r="AB54" s="688"/>
      <c r="AC54" s="688"/>
      <c r="AD54" s="688"/>
      <c r="AE54" s="688"/>
      <c r="AF54" s="688"/>
      <c r="AG54" s="688"/>
    </row>
    <row r="55" spans="1:34" ht="13.8" x14ac:dyDescent="0.25">
      <c r="A55" s="84"/>
      <c r="B55" s="85"/>
      <c r="C55" s="353"/>
      <c r="D55" s="79"/>
      <c r="E55" s="353"/>
      <c r="F55" s="85"/>
      <c r="H55" s="86"/>
      <c r="I55" s="86"/>
      <c r="J55" s="353"/>
      <c r="K55" s="353"/>
      <c r="L55" s="353"/>
      <c r="Y55" s="688"/>
      <c r="Z55" s="688"/>
      <c r="AA55" s="688"/>
      <c r="AB55" s="688"/>
      <c r="AC55" s="688"/>
      <c r="AD55" s="688"/>
      <c r="AE55" s="688"/>
      <c r="AF55" s="688"/>
      <c r="AG55" s="688"/>
    </row>
    <row r="56" spans="1:34" ht="13.8" x14ac:dyDescent="0.25">
      <c r="A56" s="77"/>
      <c r="B56" s="85"/>
      <c r="C56" s="353"/>
      <c r="D56" s="79"/>
      <c r="E56" s="85"/>
      <c r="F56" s="353"/>
      <c r="H56" s="353"/>
      <c r="I56" s="353"/>
      <c r="J56" s="353"/>
      <c r="K56" s="353"/>
      <c r="L56" s="353"/>
      <c r="Y56" s="688"/>
      <c r="Z56" s="688"/>
      <c r="AA56" s="688"/>
      <c r="AB56" s="688"/>
      <c r="AC56" s="688"/>
      <c r="AD56" s="688"/>
      <c r="AE56" s="688"/>
      <c r="AF56" s="688"/>
      <c r="AG56" s="688"/>
    </row>
    <row r="57" spans="1:34" ht="13.8" x14ac:dyDescent="0.25">
      <c r="A57" s="81"/>
      <c r="B57" s="85"/>
      <c r="C57" s="353"/>
      <c r="D57" s="79"/>
      <c r="E57" s="353"/>
      <c r="F57" s="353"/>
      <c r="H57" s="353"/>
      <c r="I57" s="353"/>
      <c r="J57" s="353"/>
      <c r="K57" s="353"/>
      <c r="L57" s="353"/>
      <c r="Y57" s="688"/>
      <c r="Z57" s="688"/>
      <c r="AA57" s="688"/>
      <c r="AB57" s="688"/>
      <c r="AC57" s="688"/>
      <c r="AD57" s="688"/>
      <c r="AE57" s="688"/>
      <c r="AF57" s="688"/>
      <c r="AG57" s="688"/>
    </row>
    <row r="58" spans="1:34" ht="13.8" x14ac:dyDescent="0.25">
      <c r="C58" s="353"/>
      <c r="D58" s="79"/>
      <c r="E58" s="353"/>
      <c r="F58" s="353"/>
      <c r="H58" s="353"/>
      <c r="I58" s="353"/>
      <c r="J58" s="353"/>
      <c r="K58" s="353"/>
      <c r="L58" s="353"/>
      <c r="Y58" s="688"/>
      <c r="Z58" s="688"/>
      <c r="AA58" s="688"/>
      <c r="AB58" s="688"/>
      <c r="AC58" s="688"/>
      <c r="AD58" s="688"/>
      <c r="AE58" s="688"/>
      <c r="AF58" s="688"/>
      <c r="AG58" s="688"/>
    </row>
    <row r="59" spans="1:34" ht="13.8" x14ac:dyDescent="0.25">
      <c r="C59" s="353"/>
      <c r="D59" s="79"/>
      <c r="E59" s="353"/>
      <c r="F59" s="353"/>
      <c r="H59" s="353"/>
      <c r="I59" s="353"/>
      <c r="J59" s="353"/>
      <c r="K59" s="353"/>
      <c r="L59" s="353"/>
      <c r="Y59" s="688"/>
      <c r="Z59" s="688"/>
      <c r="AA59" s="688"/>
      <c r="AB59" s="688"/>
      <c r="AC59" s="688"/>
      <c r="AD59" s="688"/>
      <c r="AE59" s="688"/>
      <c r="AF59" s="688"/>
      <c r="AG59" s="688"/>
    </row>
    <row r="60" spans="1:34" ht="13.8" x14ac:dyDescent="0.25">
      <c r="C60" s="353"/>
      <c r="D60" s="79"/>
      <c r="E60" s="353"/>
      <c r="F60" s="353"/>
      <c r="H60" s="353"/>
      <c r="I60" s="353"/>
      <c r="J60" s="353"/>
      <c r="K60" s="353"/>
      <c r="L60" s="353"/>
      <c r="Y60" s="688"/>
      <c r="Z60" s="688"/>
      <c r="AA60" s="688"/>
      <c r="AB60" s="688"/>
      <c r="AC60" s="688"/>
      <c r="AD60" s="688"/>
      <c r="AE60" s="688"/>
      <c r="AF60" s="688"/>
      <c r="AG60" s="688"/>
    </row>
    <row r="61" spans="1:34" ht="13.8" x14ac:dyDescent="0.25">
      <c r="C61" s="353"/>
      <c r="D61" s="79"/>
      <c r="E61" s="353"/>
      <c r="F61" s="353"/>
      <c r="H61" s="353"/>
      <c r="I61" s="353"/>
      <c r="J61" s="353"/>
      <c r="K61" s="353"/>
      <c r="L61" s="353"/>
      <c r="Y61" s="688"/>
      <c r="Z61" s="688"/>
      <c r="AA61" s="688"/>
      <c r="AB61" s="688"/>
      <c r="AC61" s="688"/>
      <c r="AD61" s="688"/>
      <c r="AE61" s="688"/>
      <c r="AF61" s="688"/>
      <c r="AG61" s="688"/>
    </row>
    <row r="62" spans="1:34" ht="13.8" x14ac:dyDescent="0.25">
      <c r="C62" s="353"/>
      <c r="D62" s="79"/>
      <c r="E62" s="353"/>
      <c r="F62" s="81"/>
      <c r="H62" s="353"/>
      <c r="I62" s="353"/>
      <c r="J62" s="353"/>
      <c r="K62" s="353"/>
      <c r="L62" s="353"/>
      <c r="Y62" s="688"/>
      <c r="Z62" s="688"/>
      <c r="AA62" s="688"/>
      <c r="AB62" s="688"/>
      <c r="AC62" s="688"/>
      <c r="AD62" s="688"/>
      <c r="AE62" s="688"/>
      <c r="AF62" s="688"/>
      <c r="AG62" s="688"/>
    </row>
    <row r="63" spans="1:34" ht="13.8" x14ac:dyDescent="0.25">
      <c r="C63" s="353"/>
      <c r="D63" s="79"/>
      <c r="E63" s="353"/>
      <c r="F63" s="353"/>
      <c r="H63" s="353"/>
      <c r="I63" s="353"/>
      <c r="J63" s="353"/>
      <c r="K63" s="353"/>
      <c r="L63" s="353"/>
    </row>
    <row r="64" spans="1:34" ht="13.8" x14ac:dyDescent="0.25">
      <c r="C64" s="353"/>
      <c r="D64" s="79"/>
      <c r="E64" s="353"/>
      <c r="F64" s="353"/>
      <c r="H64" s="353"/>
      <c r="I64" s="353"/>
      <c r="J64" s="353"/>
      <c r="K64" s="353"/>
      <c r="L64" s="353"/>
    </row>
    <row r="65" spans="3:12" ht="13.8" x14ac:dyDescent="0.25">
      <c r="C65" s="353"/>
      <c r="D65" s="79"/>
      <c r="E65" s="353"/>
      <c r="F65" s="353"/>
      <c r="H65" s="353"/>
      <c r="I65" s="353"/>
      <c r="J65" s="353"/>
      <c r="K65" s="353"/>
      <c r="L65" s="353"/>
    </row>
    <row r="66" spans="3:12" ht="13.8" x14ac:dyDescent="0.25">
      <c r="C66" s="353"/>
      <c r="D66" s="79"/>
      <c r="E66" s="353"/>
      <c r="F66" s="353"/>
      <c r="H66" s="353"/>
      <c r="I66" s="353"/>
      <c r="J66" s="353"/>
      <c r="K66" s="353"/>
      <c r="L66" s="353"/>
    </row>
    <row r="67" spans="3:12" ht="13.8" x14ac:dyDescent="0.25">
      <c r="C67" s="353"/>
      <c r="D67" s="79"/>
      <c r="E67" s="353"/>
      <c r="F67" s="353"/>
      <c r="H67" s="353"/>
      <c r="I67" s="353"/>
      <c r="J67" s="353"/>
      <c r="K67" s="353"/>
      <c r="L67" s="353"/>
    </row>
    <row r="68" spans="3:12" ht="13.8" x14ac:dyDescent="0.25">
      <c r="C68" s="353"/>
      <c r="D68" s="79"/>
      <c r="E68" s="353"/>
      <c r="F68" s="353"/>
      <c r="H68" s="353"/>
      <c r="I68" s="353"/>
      <c r="J68" s="353"/>
      <c r="K68" s="353"/>
      <c r="L68" s="353"/>
    </row>
    <row r="69" spans="3:12" ht="13.8" x14ac:dyDescent="0.25">
      <c r="C69" s="353"/>
      <c r="D69" s="79"/>
      <c r="E69" s="353"/>
      <c r="F69" s="353"/>
      <c r="H69" s="353"/>
      <c r="I69" s="353"/>
      <c r="J69" s="353"/>
      <c r="K69" s="353"/>
      <c r="L69" s="353"/>
    </row>
    <row r="70" spans="3:12" ht="13.8" x14ac:dyDescent="0.25">
      <c r="C70" s="353"/>
      <c r="D70" s="79"/>
      <c r="E70" s="353"/>
      <c r="F70" s="353"/>
      <c r="H70" s="353"/>
      <c r="I70" s="353"/>
      <c r="J70" s="353"/>
      <c r="K70" s="353"/>
      <c r="L70" s="353"/>
    </row>
    <row r="71" spans="3:12" ht="13.8" x14ac:dyDescent="0.25">
      <c r="C71" s="353"/>
      <c r="D71" s="79"/>
      <c r="E71" s="353"/>
      <c r="F71" s="353"/>
      <c r="H71" s="353"/>
      <c r="I71" s="353"/>
      <c r="J71" s="353"/>
      <c r="K71" s="353"/>
      <c r="L71" s="353"/>
    </row>
    <row r="72" spans="3:12" ht="13.8" x14ac:dyDescent="0.25">
      <c r="C72" s="353"/>
      <c r="D72" s="79"/>
      <c r="E72" s="353"/>
      <c r="F72" s="353"/>
      <c r="H72" s="353"/>
      <c r="I72" s="353"/>
      <c r="J72" s="353"/>
      <c r="K72" s="353"/>
      <c r="L72" s="353"/>
    </row>
    <row r="73" spans="3:12" ht="13.8" x14ac:dyDescent="0.25">
      <c r="C73" s="353"/>
      <c r="D73" s="79"/>
      <c r="E73" s="353"/>
      <c r="F73" s="353"/>
      <c r="H73" s="353"/>
      <c r="I73" s="353"/>
      <c r="J73" s="353"/>
      <c r="K73" s="353"/>
      <c r="L73" s="353"/>
    </row>
    <row r="74" spans="3:12" ht="13.8" x14ac:dyDescent="0.25">
      <c r="C74" s="353"/>
      <c r="D74" s="79"/>
      <c r="E74" s="353"/>
      <c r="F74" s="353"/>
      <c r="H74" s="353"/>
      <c r="I74" s="353"/>
      <c r="J74" s="353"/>
      <c r="K74" s="353"/>
      <c r="L74" s="353"/>
    </row>
    <row r="75" spans="3:12" ht="13.8" x14ac:dyDescent="0.25">
      <c r="C75" s="353"/>
      <c r="D75" s="79"/>
      <c r="E75" s="353"/>
      <c r="F75" s="353"/>
      <c r="H75" s="353"/>
      <c r="I75" s="353"/>
      <c r="J75" s="353"/>
      <c r="K75" s="353"/>
      <c r="L75" s="353"/>
    </row>
    <row r="76" spans="3:12" ht="13.8" x14ac:dyDescent="0.25">
      <c r="C76" s="353"/>
      <c r="D76" s="79"/>
      <c r="E76" s="353"/>
      <c r="F76" s="353"/>
      <c r="H76" s="353"/>
      <c r="I76" s="353"/>
      <c r="J76" s="353"/>
      <c r="K76" s="353"/>
      <c r="L76" s="353"/>
    </row>
    <row r="77" spans="3:12" ht="13.8" x14ac:dyDescent="0.25">
      <c r="C77" s="353"/>
      <c r="D77" s="79"/>
      <c r="E77" s="353"/>
      <c r="F77" s="353"/>
      <c r="H77" s="353"/>
      <c r="I77" s="353"/>
      <c r="J77" s="353"/>
      <c r="K77" s="353"/>
      <c r="L77" s="353"/>
    </row>
    <row r="78" spans="3:12" ht="13.8" x14ac:dyDescent="0.25">
      <c r="C78" s="353"/>
      <c r="D78" s="79"/>
      <c r="E78" s="353"/>
      <c r="F78" s="353"/>
      <c r="H78" s="353"/>
      <c r="I78" s="353"/>
      <c r="J78" s="353"/>
      <c r="K78" s="353"/>
      <c r="L78" s="353"/>
    </row>
    <row r="79" spans="3:12" ht="13.8" x14ac:dyDescent="0.25">
      <c r="C79" s="353"/>
      <c r="D79" s="79"/>
      <c r="E79" s="353"/>
      <c r="F79" s="353"/>
      <c r="H79" s="353"/>
      <c r="I79" s="353"/>
      <c r="J79" s="353"/>
      <c r="K79" s="353"/>
      <c r="L79" s="353"/>
    </row>
    <row r="80" spans="3:12" ht="13.8" x14ac:dyDescent="0.25">
      <c r="C80" s="353"/>
      <c r="D80" s="79"/>
      <c r="E80" s="353"/>
      <c r="F80" s="353"/>
      <c r="H80" s="353"/>
      <c r="I80" s="353"/>
      <c r="J80" s="353"/>
      <c r="K80" s="353"/>
      <c r="L80" s="353"/>
    </row>
    <row r="81" spans="3:12" ht="13.8" x14ac:dyDescent="0.25">
      <c r="C81" s="353"/>
      <c r="D81" s="79"/>
      <c r="E81" s="353"/>
      <c r="F81" s="353"/>
      <c r="H81" s="353"/>
      <c r="I81" s="353"/>
      <c r="J81" s="353"/>
      <c r="K81" s="353"/>
      <c r="L81" s="353"/>
    </row>
    <row r="82" spans="3:12" ht="13.8" x14ac:dyDescent="0.25">
      <c r="C82" s="353"/>
      <c r="D82" s="79"/>
      <c r="E82" s="353"/>
      <c r="F82" s="353"/>
      <c r="H82" s="353"/>
      <c r="I82" s="353"/>
      <c r="J82" s="353"/>
      <c r="K82" s="353"/>
      <c r="L82" s="353"/>
    </row>
    <row r="83" spans="3:12" ht="13.8" x14ac:dyDescent="0.25">
      <c r="C83" s="353"/>
      <c r="D83" s="79"/>
      <c r="E83" s="353"/>
      <c r="F83" s="353"/>
      <c r="H83" s="353"/>
      <c r="I83" s="353"/>
      <c r="J83" s="353"/>
      <c r="K83" s="353"/>
      <c r="L83" s="353"/>
    </row>
    <row r="84" spans="3:12" ht="13.8" x14ac:dyDescent="0.25">
      <c r="C84" s="353"/>
      <c r="D84" s="79"/>
      <c r="E84" s="353"/>
      <c r="F84" s="353"/>
      <c r="H84" s="353"/>
      <c r="I84" s="353"/>
      <c r="J84" s="353"/>
      <c r="K84" s="353"/>
      <c r="L84" s="353"/>
    </row>
    <row r="85" spans="3:12" ht="13.8" x14ac:dyDescent="0.25">
      <c r="C85" s="353"/>
      <c r="D85" s="79"/>
      <c r="E85" s="353"/>
      <c r="F85" s="353"/>
      <c r="H85" s="353"/>
      <c r="I85" s="353"/>
      <c r="J85" s="353"/>
      <c r="K85" s="353"/>
      <c r="L85" s="353"/>
    </row>
    <row r="86" spans="3:12" ht="13.8" x14ac:dyDescent="0.25">
      <c r="C86" s="353"/>
      <c r="D86" s="79"/>
      <c r="E86" s="353"/>
      <c r="F86" s="353"/>
      <c r="H86" s="353"/>
      <c r="I86" s="353"/>
      <c r="J86" s="353"/>
      <c r="K86" s="353"/>
      <c r="L86" s="353"/>
    </row>
    <row r="87" spans="3:12" ht="13.8" x14ac:dyDescent="0.25">
      <c r="C87" s="353"/>
      <c r="D87" s="79"/>
      <c r="E87" s="353"/>
      <c r="F87" s="353"/>
      <c r="H87" s="353"/>
      <c r="I87" s="353"/>
      <c r="J87" s="353"/>
      <c r="K87" s="353"/>
      <c r="L87" s="353"/>
    </row>
    <row r="88" spans="3:12" ht="13.8" x14ac:dyDescent="0.25">
      <c r="C88" s="353"/>
      <c r="D88" s="79"/>
      <c r="E88" s="353"/>
      <c r="F88" s="353"/>
      <c r="H88" s="353"/>
      <c r="I88" s="353"/>
      <c r="J88" s="353"/>
      <c r="K88" s="353"/>
      <c r="L88" s="353"/>
    </row>
    <row r="89" spans="3:12" ht="13.8" x14ac:dyDescent="0.25">
      <c r="C89" s="353"/>
      <c r="D89" s="79"/>
      <c r="E89" s="353"/>
      <c r="F89" s="353"/>
      <c r="H89" s="353"/>
      <c r="I89" s="353"/>
      <c r="J89" s="353"/>
      <c r="K89" s="353"/>
      <c r="L89" s="353"/>
    </row>
    <row r="90" spans="3:12" ht="13.8" x14ac:dyDescent="0.25">
      <c r="C90" s="353"/>
      <c r="D90" s="79"/>
      <c r="E90" s="353"/>
      <c r="F90" s="353"/>
      <c r="H90" s="353"/>
      <c r="I90" s="353"/>
      <c r="J90" s="353"/>
      <c r="K90" s="353"/>
      <c r="L90" s="353"/>
    </row>
    <row r="91" spans="3:12" ht="13.8" x14ac:dyDescent="0.25">
      <c r="C91" s="353"/>
      <c r="D91" s="79"/>
      <c r="E91" s="353"/>
      <c r="F91" s="353"/>
      <c r="H91" s="353"/>
      <c r="I91" s="353"/>
      <c r="J91" s="353"/>
      <c r="K91" s="353"/>
      <c r="L91" s="353"/>
    </row>
    <row r="92" spans="3:12" ht="13.8" x14ac:dyDescent="0.25">
      <c r="C92" s="353"/>
      <c r="D92" s="79"/>
      <c r="E92" s="353"/>
      <c r="F92" s="353"/>
      <c r="H92" s="353"/>
      <c r="I92" s="353"/>
      <c r="J92" s="353"/>
      <c r="K92" s="353"/>
      <c r="L92" s="353"/>
    </row>
    <row r="93" spans="3:12" ht="13.8" x14ac:dyDescent="0.25">
      <c r="C93" s="353"/>
      <c r="D93" s="79"/>
      <c r="E93" s="353"/>
      <c r="F93" s="353"/>
      <c r="H93" s="353"/>
      <c r="I93" s="353"/>
      <c r="J93" s="353"/>
      <c r="K93" s="353"/>
      <c r="L93" s="353"/>
    </row>
    <row r="94" spans="3:12" ht="13.8" x14ac:dyDescent="0.25">
      <c r="C94" s="353"/>
    </row>
    <row r="95" spans="3:12" ht="14.4" customHeight="1" x14ac:dyDescent="0.25">
      <c r="C95" s="353"/>
    </row>
    <row r="96" spans="3:12" ht="13.8" x14ac:dyDescent="0.25">
      <c r="C96" s="353"/>
    </row>
    <row r="97" spans="1:12" ht="13.8" x14ac:dyDescent="0.25">
      <c r="C97" s="353"/>
    </row>
    <row r="98" spans="1:12" ht="13.8" x14ac:dyDescent="0.25">
      <c r="B98" s="78"/>
      <c r="C98" s="353"/>
    </row>
    <row r="99" spans="1:12" ht="13.8" x14ac:dyDescent="0.25">
      <c r="A99" s="81"/>
      <c r="C99" s="353"/>
    </row>
    <row r="100" spans="1:12" ht="14.4" customHeight="1" x14ac:dyDescent="0.25">
      <c r="A100" s="81"/>
      <c r="C100" s="353"/>
      <c r="D100" s="79"/>
    </row>
    <row r="101" spans="1:12" ht="14.4" customHeight="1" x14ac:dyDescent="0.25">
      <c r="A101" s="81"/>
      <c r="C101" s="353"/>
    </row>
    <row r="102" spans="1:12" ht="14.25" customHeight="1" x14ac:dyDescent="0.25">
      <c r="A102" s="81"/>
      <c r="C102" s="353"/>
    </row>
    <row r="103" spans="1:12" ht="14.25" customHeight="1" x14ac:dyDescent="0.4">
      <c r="A103" s="81"/>
      <c r="C103" s="353"/>
      <c r="E103" s="689"/>
      <c r="F103" s="689"/>
      <c r="G103" s="689"/>
      <c r="H103" s="689"/>
      <c r="I103" s="689"/>
      <c r="J103" s="689"/>
      <c r="K103" s="689"/>
      <c r="L103" s="689"/>
    </row>
    <row r="104" spans="1:12" ht="14.25" customHeight="1" x14ac:dyDescent="0.4">
      <c r="A104" s="81"/>
      <c r="C104" s="439"/>
      <c r="E104" s="438"/>
      <c r="F104" s="438"/>
      <c r="G104" s="438"/>
      <c r="H104" s="438"/>
      <c r="I104" s="438"/>
      <c r="J104" s="438"/>
      <c r="K104" s="438"/>
      <c r="L104" s="438"/>
    </row>
    <row r="105" spans="1:12" ht="14.25" customHeight="1" x14ac:dyDescent="0.4">
      <c r="A105" s="81"/>
      <c r="C105" s="439"/>
      <c r="E105" s="438"/>
      <c r="F105" s="438"/>
      <c r="G105" s="438"/>
      <c r="H105" s="438"/>
      <c r="I105" s="438"/>
      <c r="J105" s="438"/>
      <c r="K105" s="438"/>
      <c r="L105" s="438"/>
    </row>
    <row r="106" spans="1:12" ht="14.25" customHeight="1" x14ac:dyDescent="0.4">
      <c r="A106" s="81"/>
      <c r="C106" s="439"/>
      <c r="E106" s="438"/>
      <c r="F106" s="438"/>
      <c r="G106" s="438"/>
      <c r="H106" s="438"/>
      <c r="I106" s="438"/>
      <c r="J106" s="438"/>
      <c r="K106" s="438"/>
      <c r="L106" s="438"/>
    </row>
    <row r="107" spans="1:12" ht="14.25" customHeight="1" x14ac:dyDescent="0.4">
      <c r="A107" s="81"/>
      <c r="C107" s="439"/>
      <c r="E107" s="438"/>
      <c r="F107" s="438"/>
      <c r="G107" s="438"/>
      <c r="H107" s="438"/>
      <c r="I107" s="438"/>
      <c r="J107" s="438"/>
      <c r="K107" s="438"/>
      <c r="L107" s="438"/>
    </row>
    <row r="108" spans="1:12" ht="14.25" customHeight="1" x14ac:dyDescent="0.4">
      <c r="A108" s="81"/>
      <c r="C108" s="439"/>
      <c r="E108" s="438"/>
      <c r="F108" s="438"/>
      <c r="G108" s="438"/>
      <c r="H108" s="438"/>
      <c r="I108" s="438"/>
      <c r="J108" s="438"/>
      <c r="K108" s="438"/>
      <c r="L108" s="438"/>
    </row>
    <row r="109" spans="1:12" ht="14.25" customHeight="1" x14ac:dyDescent="0.4">
      <c r="A109" s="81"/>
      <c r="C109" s="439"/>
      <c r="E109" s="438"/>
      <c r="F109" s="438"/>
      <c r="G109" s="438"/>
      <c r="H109" s="438"/>
      <c r="I109" s="438"/>
      <c r="J109" s="438"/>
      <c r="K109" s="438"/>
      <c r="L109" s="438"/>
    </row>
    <row r="110" spans="1:12" ht="14.25" customHeight="1" x14ac:dyDescent="0.4">
      <c r="A110" s="81"/>
      <c r="C110" s="439"/>
      <c r="E110" s="438"/>
      <c r="F110" s="438"/>
      <c r="G110" s="438"/>
      <c r="H110" s="438"/>
      <c r="I110" s="438"/>
      <c r="J110" s="438"/>
      <c r="K110" s="438"/>
      <c r="L110" s="438"/>
    </row>
    <row r="111" spans="1:12" ht="14.25" customHeight="1" x14ac:dyDescent="0.4">
      <c r="A111" s="81"/>
      <c r="C111" s="439"/>
      <c r="E111" s="438"/>
      <c r="F111" s="438"/>
      <c r="G111" s="438"/>
      <c r="H111" s="438"/>
      <c r="I111" s="438"/>
      <c r="J111" s="438"/>
      <c r="K111" s="438"/>
      <c r="L111" s="438"/>
    </row>
    <row r="112" spans="1:12" ht="14.25" customHeight="1" x14ac:dyDescent="0.4">
      <c r="A112" s="81"/>
      <c r="C112" s="439"/>
      <c r="E112" s="438"/>
      <c r="F112" s="438"/>
      <c r="G112" s="438"/>
      <c r="H112" s="438"/>
      <c r="I112" s="438"/>
      <c r="J112" s="438"/>
      <c r="K112" s="438"/>
      <c r="L112" s="438"/>
    </row>
    <row r="113" spans="1:12" ht="14.25" customHeight="1" x14ac:dyDescent="0.4">
      <c r="A113" s="81"/>
      <c r="C113" s="439"/>
      <c r="E113" s="438"/>
      <c r="F113" s="438"/>
      <c r="G113" s="438"/>
      <c r="H113" s="438"/>
      <c r="I113" s="438"/>
      <c r="J113" s="438"/>
      <c r="K113" s="438"/>
      <c r="L113" s="438"/>
    </row>
    <row r="114" spans="1:12" ht="14.25" customHeight="1" x14ac:dyDescent="0.4">
      <c r="A114" s="81"/>
      <c r="C114" s="439"/>
      <c r="E114" s="438"/>
      <c r="F114" s="438"/>
      <c r="G114" s="438"/>
      <c r="H114" s="438"/>
      <c r="I114" s="438"/>
      <c r="J114" s="438"/>
      <c r="K114" s="438"/>
      <c r="L114" s="438"/>
    </row>
    <row r="115" spans="1:12" ht="14.25" customHeight="1" x14ac:dyDescent="0.4">
      <c r="A115" s="81"/>
      <c r="C115" s="439"/>
      <c r="E115" s="438"/>
      <c r="F115" s="438"/>
      <c r="G115" s="438"/>
      <c r="H115" s="438"/>
      <c r="I115" s="438"/>
      <c r="J115" s="438"/>
      <c r="K115" s="438"/>
      <c r="L115" s="438"/>
    </row>
    <row r="116" spans="1:12" ht="14.25" customHeight="1" x14ac:dyDescent="0.4">
      <c r="A116" s="81"/>
      <c r="C116" s="439"/>
      <c r="E116" s="438"/>
      <c r="F116" s="438"/>
      <c r="G116" s="438"/>
      <c r="H116" s="438"/>
      <c r="I116" s="438"/>
      <c r="J116" s="438"/>
      <c r="K116" s="438"/>
      <c r="L116" s="438"/>
    </row>
    <row r="117" spans="1:12" ht="14.25" customHeight="1" x14ac:dyDescent="0.4">
      <c r="A117" s="81"/>
      <c r="C117" s="439"/>
      <c r="E117" s="438"/>
      <c r="F117" s="438"/>
      <c r="G117" s="438"/>
      <c r="H117" s="438"/>
      <c r="I117" s="438"/>
      <c r="J117" s="438"/>
      <c r="K117" s="438"/>
      <c r="L117" s="438"/>
    </row>
    <row r="118" spans="1:12" ht="14.25" customHeight="1" x14ac:dyDescent="0.4">
      <c r="A118" s="81"/>
      <c r="C118" s="439"/>
      <c r="E118" s="438"/>
      <c r="F118" s="438"/>
      <c r="G118" s="438"/>
      <c r="H118" s="438"/>
      <c r="I118" s="438"/>
      <c r="J118" s="438"/>
      <c r="K118" s="438"/>
      <c r="L118" s="438"/>
    </row>
    <row r="119" spans="1:12" ht="14.25" customHeight="1" x14ac:dyDescent="0.4">
      <c r="A119" s="81"/>
      <c r="C119" s="439"/>
      <c r="E119" s="438"/>
      <c r="F119" s="438"/>
      <c r="G119" s="438"/>
      <c r="H119" s="438"/>
      <c r="I119" s="438"/>
      <c r="J119" s="438"/>
      <c r="K119" s="438"/>
      <c r="L119" s="438"/>
    </row>
    <row r="120" spans="1:12" ht="14.25" customHeight="1" x14ac:dyDescent="0.4">
      <c r="A120" s="81"/>
      <c r="C120" s="439"/>
      <c r="E120" s="438"/>
      <c r="F120" s="438"/>
      <c r="G120" s="438"/>
      <c r="H120" s="438"/>
      <c r="I120" s="438"/>
      <c r="J120" s="438"/>
      <c r="K120" s="438"/>
      <c r="L120" s="438"/>
    </row>
    <row r="121" spans="1:12" ht="14.25" customHeight="1" x14ac:dyDescent="0.4">
      <c r="A121" s="81"/>
      <c r="C121" s="439"/>
      <c r="E121" s="438"/>
      <c r="F121" s="438"/>
      <c r="G121" s="438"/>
      <c r="H121" s="438"/>
      <c r="I121" s="438"/>
      <c r="J121" s="438"/>
      <c r="K121" s="438"/>
      <c r="L121" s="438"/>
    </row>
    <row r="122" spans="1:12" ht="14.25" customHeight="1" x14ac:dyDescent="0.4">
      <c r="A122" s="81"/>
      <c r="C122" s="439"/>
      <c r="E122" s="438"/>
      <c r="F122" s="438"/>
      <c r="G122" s="438"/>
      <c r="H122" s="438"/>
      <c r="I122" s="438"/>
      <c r="J122" s="438"/>
      <c r="K122" s="438"/>
      <c r="L122" s="438"/>
    </row>
    <row r="123" spans="1:12" ht="14.25" customHeight="1" x14ac:dyDescent="0.4">
      <c r="A123" s="81"/>
      <c r="C123" s="439"/>
      <c r="E123" s="438"/>
      <c r="F123" s="438"/>
      <c r="G123" s="438"/>
      <c r="H123" s="438"/>
      <c r="I123" s="438"/>
      <c r="J123" s="438"/>
      <c r="K123" s="438"/>
      <c r="L123" s="438"/>
    </row>
    <row r="124" spans="1:12" ht="14.25" customHeight="1" x14ac:dyDescent="0.4">
      <c r="A124" s="81"/>
      <c r="C124" s="439"/>
      <c r="E124" s="438"/>
      <c r="F124" s="438"/>
      <c r="G124" s="438"/>
      <c r="H124" s="438"/>
      <c r="I124" s="438"/>
      <c r="J124" s="438"/>
      <c r="K124" s="438"/>
      <c r="L124" s="438"/>
    </row>
    <row r="125" spans="1:12" ht="14.25" customHeight="1" x14ac:dyDescent="0.4">
      <c r="A125" s="81"/>
      <c r="C125" s="439"/>
      <c r="E125" s="438"/>
      <c r="F125" s="438"/>
      <c r="G125" s="438"/>
      <c r="H125" s="438"/>
      <c r="I125" s="438"/>
      <c r="J125" s="438"/>
      <c r="K125" s="438"/>
      <c r="L125" s="438"/>
    </row>
    <row r="126" spans="1:12" ht="14.25" customHeight="1" x14ac:dyDescent="0.4">
      <c r="A126" s="81"/>
      <c r="C126" s="439"/>
      <c r="E126" s="438"/>
      <c r="F126" s="438"/>
      <c r="G126" s="438"/>
      <c r="H126" s="438"/>
      <c r="I126" s="438"/>
      <c r="J126" s="438"/>
      <c r="K126" s="438"/>
      <c r="L126" s="438"/>
    </row>
    <row r="127" spans="1:12" ht="14.25" customHeight="1" x14ac:dyDescent="0.4">
      <c r="A127" s="81"/>
      <c r="C127" s="439"/>
      <c r="E127" s="438"/>
      <c r="F127" s="438"/>
      <c r="G127" s="438"/>
      <c r="H127" s="438"/>
      <c r="I127" s="438"/>
      <c r="J127" s="438"/>
      <c r="K127" s="438"/>
      <c r="L127" s="438"/>
    </row>
    <row r="128" spans="1:12" ht="14.25" customHeight="1" x14ac:dyDescent="0.4">
      <c r="A128" s="81"/>
      <c r="C128" s="439"/>
      <c r="E128" s="438"/>
      <c r="F128" s="438"/>
      <c r="G128" s="438"/>
      <c r="H128" s="438"/>
      <c r="I128" s="438"/>
      <c r="J128" s="438"/>
      <c r="K128" s="438"/>
      <c r="L128" s="438"/>
    </row>
    <row r="129" spans="1:18" ht="14.25" customHeight="1" x14ac:dyDescent="0.4">
      <c r="A129" s="81"/>
      <c r="C129" s="439"/>
      <c r="E129" s="438"/>
      <c r="F129" s="438"/>
      <c r="G129" s="438"/>
      <c r="H129" s="438"/>
      <c r="I129" s="438"/>
      <c r="J129" s="438"/>
      <c r="K129" s="438"/>
      <c r="L129" s="438"/>
    </row>
    <row r="130" spans="1:18" ht="14.25" customHeight="1" x14ac:dyDescent="0.4">
      <c r="A130" s="81"/>
      <c r="C130" s="439"/>
      <c r="E130" s="438"/>
      <c r="F130" s="438"/>
      <c r="G130" s="438"/>
      <c r="H130" s="438"/>
      <c r="I130" s="438"/>
      <c r="J130" s="438"/>
      <c r="K130" s="438"/>
      <c r="L130" s="438"/>
    </row>
    <row r="131" spans="1:18" ht="14.25" customHeight="1" x14ac:dyDescent="0.4">
      <c r="A131" s="81"/>
      <c r="C131" s="439"/>
      <c r="E131" s="438"/>
      <c r="F131" s="438"/>
      <c r="G131" s="438"/>
      <c r="H131" s="438"/>
      <c r="I131" s="438"/>
      <c r="J131" s="438"/>
      <c r="K131" s="438"/>
      <c r="L131" s="438"/>
    </row>
    <row r="132" spans="1:18" ht="14.25" customHeight="1" x14ac:dyDescent="0.4">
      <c r="A132" s="81"/>
      <c r="C132" s="439"/>
      <c r="E132" s="438"/>
      <c r="F132" s="438"/>
      <c r="G132" s="438"/>
      <c r="H132" s="438"/>
      <c r="I132" s="438"/>
      <c r="J132" s="438"/>
      <c r="K132" s="438"/>
      <c r="L132" s="438"/>
    </row>
    <row r="133" spans="1:18" ht="14.25" customHeight="1" x14ac:dyDescent="0.4">
      <c r="A133" s="81"/>
      <c r="C133" s="439"/>
      <c r="E133" s="438"/>
      <c r="F133" s="438"/>
      <c r="G133" s="438"/>
      <c r="H133" s="438"/>
      <c r="I133" s="438"/>
      <c r="J133" s="438"/>
      <c r="K133" s="438"/>
      <c r="L133" s="438"/>
    </row>
    <row r="134" spans="1:18" ht="14.25" customHeight="1" x14ac:dyDescent="0.4">
      <c r="A134" s="81"/>
      <c r="C134" s="439"/>
      <c r="E134" s="438"/>
      <c r="F134" s="438"/>
      <c r="G134" s="438"/>
      <c r="H134" s="438"/>
      <c r="I134" s="438"/>
      <c r="J134" s="438"/>
      <c r="K134" s="438"/>
      <c r="L134" s="438"/>
    </row>
    <row r="135" spans="1:18" ht="14.25" customHeight="1" x14ac:dyDescent="0.4">
      <c r="A135" s="81"/>
      <c r="C135" s="439"/>
      <c r="E135" s="438"/>
      <c r="F135" s="438"/>
      <c r="G135" s="438"/>
      <c r="H135" s="438"/>
      <c r="I135" s="438"/>
      <c r="J135" s="438"/>
      <c r="K135" s="438"/>
      <c r="L135" s="438"/>
    </row>
    <row r="136" spans="1:18" ht="14.25" customHeight="1" x14ac:dyDescent="0.4">
      <c r="A136" s="81"/>
      <c r="C136" s="439"/>
      <c r="E136" s="438"/>
      <c r="F136" s="438"/>
      <c r="G136" s="438"/>
      <c r="H136" s="438"/>
      <c r="I136" s="438"/>
      <c r="J136" s="438"/>
      <c r="K136" s="438"/>
      <c r="L136" s="438"/>
    </row>
    <row r="137" spans="1:18" ht="14.25" customHeight="1" x14ac:dyDescent="0.4">
      <c r="A137" s="81"/>
      <c r="C137" s="439"/>
      <c r="E137" s="438"/>
      <c r="F137" s="438"/>
      <c r="G137" s="438"/>
      <c r="H137" s="438"/>
      <c r="I137" s="438"/>
      <c r="J137" s="438"/>
      <c r="K137" s="438"/>
      <c r="L137" s="438"/>
    </row>
    <row r="138" spans="1:18" ht="15.6" customHeight="1" x14ac:dyDescent="0.4">
      <c r="A138" s="81"/>
      <c r="B138" s="13"/>
      <c r="C138" s="353"/>
      <c r="D138" s="13"/>
      <c r="E138" s="689"/>
      <c r="F138" s="689"/>
      <c r="G138" s="689"/>
      <c r="H138" s="689"/>
      <c r="I138" s="689"/>
      <c r="J138" s="689"/>
      <c r="K138" s="689"/>
      <c r="L138" s="689"/>
      <c r="Q138" s="690" t="s">
        <v>163</v>
      </c>
      <c r="R138" s="690"/>
    </row>
    <row r="139" spans="1:18" ht="11.25" customHeight="1" x14ac:dyDescent="0.25">
      <c r="A139" s="81"/>
      <c r="C139" s="691" t="s">
        <v>167</v>
      </c>
      <c r="D139" s="691"/>
      <c r="E139" s="691"/>
      <c r="F139" s="691"/>
      <c r="G139" s="691"/>
      <c r="H139" s="691"/>
      <c r="I139" s="691"/>
      <c r="J139" s="691"/>
      <c r="K139" s="691"/>
      <c r="L139" s="691"/>
      <c r="M139" s="691"/>
    </row>
    <row r="140" spans="1:18" ht="36" customHeight="1" x14ac:dyDescent="0.25">
      <c r="A140" s="81"/>
      <c r="B140" s="13"/>
      <c r="C140" s="691"/>
      <c r="D140" s="691"/>
      <c r="E140" s="691"/>
      <c r="F140" s="691"/>
      <c r="G140" s="691"/>
      <c r="H140" s="691"/>
      <c r="I140" s="691"/>
      <c r="J140" s="691"/>
      <c r="K140" s="691"/>
      <c r="L140" s="691"/>
      <c r="M140" s="691"/>
      <c r="N140" s="440"/>
    </row>
    <row r="141" spans="1:18" ht="3" customHeight="1" x14ac:dyDescent="0.4">
      <c r="A141" s="81"/>
      <c r="C141" s="353"/>
      <c r="E141" s="668"/>
      <c r="F141" s="668"/>
      <c r="G141" s="668"/>
      <c r="H141" s="668"/>
      <c r="I141" s="668"/>
      <c r="J141" s="668"/>
      <c r="K141" s="668"/>
      <c r="L141" s="668"/>
      <c r="P141" s="13" t="s">
        <v>138</v>
      </c>
    </row>
    <row r="142" spans="1:18" ht="13.8" x14ac:dyDescent="0.25">
      <c r="A142" s="81"/>
      <c r="C142" s="353"/>
      <c r="H142" s="621"/>
      <c r="I142" s="621"/>
      <c r="J142" s="621"/>
      <c r="K142" s="621"/>
    </row>
    <row r="143" spans="1:18" ht="13.8" x14ac:dyDescent="0.25">
      <c r="A143" s="81"/>
      <c r="C143" s="353"/>
    </row>
    <row r="144" spans="1:18" ht="13.2" customHeight="1" x14ac:dyDescent="0.25">
      <c r="Q144" s="301"/>
    </row>
    <row r="145" spans="1:18" ht="22.2" customHeight="1" x14ac:dyDescent="0.25">
      <c r="B145" s="302"/>
      <c r="C145" s="81"/>
      <c r="D145" s="92"/>
      <c r="E145" s="87"/>
      <c r="F145" s="87"/>
      <c r="G145" s="87"/>
      <c r="H145" s="87"/>
      <c r="I145" s="87"/>
      <c r="J145" s="87"/>
      <c r="K145" s="87"/>
      <c r="L145" s="87"/>
      <c r="M145" s="669"/>
      <c r="N145" s="669"/>
      <c r="O145" s="669"/>
      <c r="P145" s="93"/>
    </row>
    <row r="146" spans="1:18" ht="19.95" customHeight="1" thickBot="1" x14ac:dyDescent="0.3">
      <c r="B146" s="302"/>
      <c r="C146" s="94"/>
      <c r="D146" s="92"/>
      <c r="E146" s="87"/>
      <c r="F146" s="87"/>
      <c r="G146" s="87"/>
      <c r="H146" s="87"/>
      <c r="I146" s="87"/>
      <c r="J146" s="87"/>
      <c r="K146" s="87"/>
      <c r="L146" s="87"/>
      <c r="M146" s="87"/>
      <c r="N146" s="87"/>
      <c r="O146" s="87"/>
      <c r="P146" s="87"/>
    </row>
    <row r="147" spans="1:18" ht="14.4" thickTop="1" x14ac:dyDescent="0.25">
      <c r="B147" s="670" t="s">
        <v>137</v>
      </c>
      <c r="C147" s="671"/>
      <c r="D147" s="671"/>
      <c r="E147" s="671"/>
      <c r="F147" s="671"/>
      <c r="G147" s="671"/>
      <c r="H147" s="671"/>
      <c r="I147" s="671"/>
      <c r="J147" s="671"/>
      <c r="K147" s="671"/>
      <c r="L147" s="671"/>
      <c r="M147" s="671"/>
      <c r="N147" s="671"/>
      <c r="O147" s="671"/>
      <c r="P147" s="672"/>
    </row>
    <row r="148" spans="1:18" ht="13.8" x14ac:dyDescent="0.25">
      <c r="B148" s="673"/>
      <c r="C148" s="674"/>
      <c r="D148" s="674"/>
      <c r="E148" s="674"/>
      <c r="F148" s="674"/>
      <c r="G148" s="674"/>
      <c r="H148" s="674"/>
      <c r="I148" s="674"/>
      <c r="J148" s="674"/>
      <c r="K148" s="674"/>
      <c r="L148" s="674"/>
      <c r="M148" s="674"/>
      <c r="N148" s="674"/>
      <c r="O148" s="674"/>
      <c r="P148" s="675"/>
    </row>
    <row r="149" spans="1:18" ht="14.4" thickBot="1" x14ac:dyDescent="0.3">
      <c r="B149" s="676"/>
      <c r="C149" s="677"/>
      <c r="D149" s="677"/>
      <c r="E149" s="677"/>
      <c r="F149" s="677"/>
      <c r="G149" s="677"/>
      <c r="H149" s="677"/>
      <c r="I149" s="677"/>
      <c r="J149" s="677"/>
      <c r="K149" s="677"/>
      <c r="L149" s="677"/>
      <c r="M149" s="677"/>
      <c r="N149" s="677"/>
      <c r="O149" s="677"/>
      <c r="P149" s="678"/>
    </row>
    <row r="150" spans="1:18" ht="16.2" thickTop="1" x14ac:dyDescent="0.25">
      <c r="A150" s="95"/>
      <c r="B150" s="679" t="s">
        <v>99</v>
      </c>
      <c r="C150" s="680"/>
      <c r="D150" s="680"/>
      <c r="E150" s="681"/>
      <c r="F150" s="682" t="s">
        <v>100</v>
      </c>
      <c r="G150" s="683"/>
      <c r="H150" s="683"/>
      <c r="I150" s="683"/>
      <c r="J150" s="683"/>
      <c r="K150" s="684"/>
      <c r="L150" s="685" t="s">
        <v>101</v>
      </c>
      <c r="M150" s="686"/>
      <c r="N150" s="686"/>
      <c r="O150" s="686"/>
      <c r="P150" s="687"/>
    </row>
    <row r="151" spans="1:18" ht="13.95" customHeight="1" thickBot="1" x14ac:dyDescent="0.3">
      <c r="B151" s="652" t="s">
        <v>23</v>
      </c>
      <c r="C151" s="653"/>
      <c r="D151" s="654"/>
      <c r="E151" s="226" t="s">
        <v>55</v>
      </c>
      <c r="F151" s="655" t="s">
        <v>24</v>
      </c>
      <c r="G151" s="656"/>
      <c r="H151" s="657"/>
      <c r="I151" s="658" t="s">
        <v>55</v>
      </c>
      <c r="J151" s="659"/>
      <c r="K151" s="660"/>
      <c r="L151" s="661" t="s">
        <v>96</v>
      </c>
      <c r="M151" s="662"/>
      <c r="N151" s="662"/>
      <c r="O151" s="663"/>
      <c r="P151" s="227" t="s">
        <v>55</v>
      </c>
    </row>
    <row r="152" spans="1:18" ht="2.4" customHeight="1" thickTop="1" thickBot="1" x14ac:dyDescent="0.3">
      <c r="B152" s="96"/>
      <c r="C152" s="96"/>
      <c r="D152" s="97"/>
      <c r="E152" s="98"/>
      <c r="F152" s="99"/>
      <c r="G152" s="100"/>
      <c r="H152" s="101"/>
      <c r="I152" s="664"/>
      <c r="J152" s="664"/>
      <c r="K152" s="665"/>
      <c r="L152" s="666"/>
      <c r="M152" s="667"/>
      <c r="N152" s="667"/>
      <c r="O152" s="667"/>
      <c r="P152" s="102"/>
      <c r="Q152" s="353"/>
      <c r="R152" s="353"/>
    </row>
    <row r="153" spans="1:18" ht="14.4" thickTop="1" x14ac:dyDescent="0.25">
      <c r="A153" s="95"/>
      <c r="B153" s="625"/>
      <c r="C153" s="626"/>
      <c r="D153" s="626"/>
      <c r="E153" s="103"/>
      <c r="F153" s="627"/>
      <c r="G153" s="628"/>
      <c r="H153" s="628"/>
      <c r="I153" s="629"/>
      <c r="J153" s="629"/>
      <c r="K153" s="630"/>
      <c r="L153" s="631"/>
      <c r="M153" s="632"/>
      <c r="N153" s="632"/>
      <c r="O153" s="632"/>
      <c r="P153" s="104"/>
      <c r="Q153" s="353"/>
      <c r="R153" s="353"/>
    </row>
    <row r="154" spans="1:18" ht="13.8" x14ac:dyDescent="0.25">
      <c r="A154" s="95"/>
      <c r="B154" s="633"/>
      <c r="C154" s="634"/>
      <c r="D154" s="625"/>
      <c r="E154" s="103"/>
      <c r="F154" s="635"/>
      <c r="G154" s="636"/>
      <c r="H154" s="637"/>
      <c r="I154" s="629"/>
      <c r="J154" s="629"/>
      <c r="K154" s="630"/>
      <c r="L154" s="638"/>
      <c r="M154" s="639"/>
      <c r="N154" s="639"/>
      <c r="O154" s="639"/>
      <c r="P154" s="105"/>
    </row>
    <row r="155" spans="1:18" ht="13.8" x14ac:dyDescent="0.25">
      <c r="A155" s="95"/>
      <c r="B155" s="638"/>
      <c r="C155" s="639"/>
      <c r="D155" s="639"/>
      <c r="E155" s="103"/>
      <c r="F155" s="646"/>
      <c r="G155" s="639"/>
      <c r="H155" s="639"/>
      <c r="I155" s="629"/>
      <c r="J155" s="629"/>
      <c r="K155" s="630"/>
      <c r="L155" s="631"/>
      <c r="M155" s="632"/>
      <c r="N155" s="632"/>
      <c r="O155" s="632"/>
      <c r="P155" s="105"/>
    </row>
    <row r="156" spans="1:18" ht="14.4" customHeight="1" x14ac:dyDescent="0.3">
      <c r="A156" s="95"/>
      <c r="B156" s="647"/>
      <c r="C156" s="648"/>
      <c r="D156" s="649"/>
      <c r="E156" s="103"/>
      <c r="F156" s="650"/>
      <c r="G156" s="651"/>
      <c r="H156" s="651"/>
      <c r="I156" s="629"/>
      <c r="J156" s="629"/>
      <c r="K156" s="630"/>
      <c r="L156" s="631"/>
      <c r="M156" s="632"/>
      <c r="N156" s="632"/>
      <c r="O156" s="632"/>
      <c r="P156" s="105"/>
    </row>
    <row r="157" spans="1:18" ht="16.2" customHeight="1" thickBot="1" x14ac:dyDescent="0.3">
      <c r="A157" s="95"/>
      <c r="B157" s="640" t="s">
        <v>97</v>
      </c>
      <c r="C157" s="641"/>
      <c r="D157" s="641"/>
      <c r="E157" s="228">
        <f>SUM(E153:E156)</f>
        <v>0</v>
      </c>
      <c r="F157" s="642" t="s">
        <v>98</v>
      </c>
      <c r="G157" s="641"/>
      <c r="H157" s="641"/>
      <c r="I157" s="643">
        <f>SUM(I153:K156)</f>
        <v>0</v>
      </c>
      <c r="J157" s="644"/>
      <c r="K157" s="645"/>
      <c r="L157" s="640" t="s">
        <v>97</v>
      </c>
      <c r="M157" s="641"/>
      <c r="N157" s="641"/>
      <c r="O157" s="641"/>
      <c r="P157" s="229">
        <f>SUM(P153:P156)</f>
        <v>0</v>
      </c>
    </row>
    <row r="158" spans="1:18" ht="8.4" hidden="1" customHeight="1" thickTop="1" thickBot="1" x14ac:dyDescent="0.3">
      <c r="A158" s="81"/>
      <c r="C158" s="353"/>
    </row>
    <row r="159" spans="1:18" ht="8.4" hidden="1" customHeight="1" thickTop="1" thickBot="1" x14ac:dyDescent="0.3">
      <c r="A159" s="81"/>
      <c r="B159" s="475"/>
      <c r="C159" s="478"/>
    </row>
    <row r="160" spans="1:18" ht="21" customHeight="1" thickTop="1" x14ac:dyDescent="0.25">
      <c r="B160" s="305"/>
      <c r="C160" s="234"/>
      <c r="D160" s="844"/>
      <c r="E160" s="844"/>
      <c r="F160" s="235"/>
      <c r="G160" s="236"/>
      <c r="H160" s="823" t="s">
        <v>170</v>
      </c>
      <c r="I160" s="823"/>
      <c r="J160" s="823"/>
      <c r="K160" s="823"/>
      <c r="L160" s="451"/>
      <c r="M160" s="443">
        <f>((E157+I157)/10)+P157</f>
        <v>0</v>
      </c>
      <c r="N160" s="468"/>
      <c r="O160" s="468"/>
      <c r="P160" s="470"/>
    </row>
    <row r="161" spans="2:24" ht="21" customHeight="1" x14ac:dyDescent="0.25">
      <c r="B161" s="449"/>
      <c r="C161" s="441"/>
      <c r="D161" s="450"/>
      <c r="E161" s="450"/>
      <c r="F161" s="248"/>
      <c r="G161" s="266"/>
      <c r="H161" s="467"/>
      <c r="I161" s="467"/>
      <c r="J161" s="467"/>
      <c r="K161" s="467"/>
      <c r="L161" s="468"/>
      <c r="M161" s="469"/>
      <c r="N161" s="468"/>
      <c r="O161" s="468"/>
      <c r="P161" s="470"/>
    </row>
    <row r="162" spans="2:24" ht="20.25" customHeight="1" x14ac:dyDescent="0.3">
      <c r="B162" s="130" t="s">
        <v>173</v>
      </c>
      <c r="C162" s="240">
        <f>SUM(F42/10)</f>
        <v>0</v>
      </c>
      <c r="D162" s="241"/>
      <c r="E162" s="473" t="s">
        <v>106</v>
      </c>
      <c r="F162" s="243">
        <f>SUM(C162)</f>
        <v>0</v>
      </c>
      <c r="G162" s="622" t="s">
        <v>107</v>
      </c>
      <c r="H162" s="622"/>
      <c r="I162" s="623">
        <f>C162+F162</f>
        <v>0</v>
      </c>
      <c r="J162" s="623"/>
      <c r="K162" s="303" t="s">
        <v>132</v>
      </c>
      <c r="L162" s="245">
        <f>L39</f>
        <v>0</v>
      </c>
      <c r="M162" s="624" t="s">
        <v>109</v>
      </c>
      <c r="N162" s="624"/>
      <c r="O162" s="624"/>
      <c r="P162" s="246">
        <f>I162-L162</f>
        <v>0</v>
      </c>
      <c r="R162" s="805"/>
      <c r="S162" s="805"/>
      <c r="T162" s="805"/>
      <c r="U162" s="805"/>
      <c r="V162" s="805"/>
      <c r="W162" s="106"/>
    </row>
    <row r="163" spans="2:24" ht="19.2" customHeight="1" x14ac:dyDescent="0.3">
      <c r="B163" s="262" t="s">
        <v>174</v>
      </c>
      <c r="C163" s="471">
        <f>M48</f>
        <v>0</v>
      </c>
      <c r="D163" s="471"/>
      <c r="E163" s="250"/>
      <c r="F163" s="251"/>
      <c r="G163" s="252"/>
      <c r="H163" s="252"/>
      <c r="I163" s="253"/>
      <c r="J163" s="253"/>
      <c r="K163" s="252"/>
      <c r="L163" s="254"/>
      <c r="M163" s="252"/>
      <c r="N163" s="252"/>
      <c r="O163" s="252"/>
      <c r="P163" s="255"/>
      <c r="R163" s="304"/>
      <c r="S163" s="304"/>
      <c r="T163" s="304"/>
      <c r="U163" s="304"/>
      <c r="V163" s="304"/>
      <c r="W163" s="106"/>
    </row>
    <row r="164" spans="2:24" ht="24.6" hidden="1" customHeight="1" x14ac:dyDescent="0.25">
      <c r="F164" s="621"/>
      <c r="G164" s="621"/>
      <c r="H164" s="621"/>
      <c r="I164" s="845"/>
      <c r="J164" s="621"/>
      <c r="K164" s="621"/>
      <c r="L164" s="808" t="s">
        <v>119</v>
      </c>
      <c r="M164" s="808"/>
      <c r="N164" s="808"/>
      <c r="O164" s="809">
        <f>F162-M160-F171</f>
        <v>0</v>
      </c>
      <c r="P164" s="810"/>
      <c r="X164" s="108"/>
    </row>
    <row r="165" spans="2:24" ht="3" hidden="1" customHeight="1" x14ac:dyDescent="0.3">
      <c r="B165" s="230"/>
      <c r="C165" s="257"/>
      <c r="D165" s="231"/>
      <c r="E165" s="232"/>
      <c r="F165" s="232"/>
      <c r="G165" s="232"/>
      <c r="H165" s="232"/>
      <c r="I165" s="232"/>
      <c r="J165" s="232"/>
      <c r="K165" s="232"/>
      <c r="L165" s="232"/>
      <c r="M165" s="232"/>
      <c r="N165" s="232"/>
      <c r="O165" s="232"/>
      <c r="P165" s="232"/>
      <c r="U165" s="602"/>
      <c r="V165" s="602"/>
      <c r="W165" s="106"/>
    </row>
    <row r="166" spans="2:24" ht="22.95" hidden="1" customHeight="1" x14ac:dyDescent="0.3">
      <c r="B166" s="305"/>
      <c r="C166" s="258"/>
      <c r="D166" s="259"/>
      <c r="E166" s="237"/>
      <c r="F166" s="827"/>
      <c r="G166" s="827"/>
      <c r="H166" s="466"/>
      <c r="I166" s="466"/>
      <c r="L166" s="605" t="s">
        <v>117</v>
      </c>
      <c r="M166" s="606"/>
      <c r="N166" s="606"/>
      <c r="O166" s="607">
        <f>C162-L162+C163</f>
        <v>0</v>
      </c>
      <c r="P166" s="606"/>
      <c r="U166" s="307"/>
      <c r="V166" s="307"/>
      <c r="W166" s="106"/>
    </row>
    <row r="167" spans="2:24" ht="24" customHeight="1" x14ac:dyDescent="0.3">
      <c r="B167" s="305"/>
      <c r="C167" s="258"/>
      <c r="D167" s="259"/>
      <c r="E167" s="237"/>
      <c r="F167" s="260"/>
      <c r="G167" s="260"/>
      <c r="H167" s="260"/>
      <c r="I167" s="260"/>
      <c r="J167" s="261"/>
      <c r="K167" s="261"/>
      <c r="L167" s="262"/>
      <c r="M167" s="263"/>
      <c r="N167" s="263"/>
      <c r="O167" s="264"/>
      <c r="P167" s="263"/>
      <c r="U167" s="307"/>
      <c r="V167" s="307"/>
      <c r="W167" s="106"/>
    </row>
    <row r="168" spans="2:24" ht="12.75" customHeight="1" x14ac:dyDescent="0.3">
      <c r="B168" s="305"/>
      <c r="C168" s="258"/>
      <c r="D168" s="259"/>
      <c r="E168" s="237"/>
      <c r="F168" s="446"/>
      <c r="G168" s="446"/>
      <c r="H168" s="237"/>
      <c r="I168" s="237"/>
      <c r="J168" s="237"/>
      <c r="K168" s="237"/>
      <c r="L168" s="237"/>
      <c r="M168" s="237"/>
      <c r="N168" s="237"/>
      <c r="O168" s="237"/>
      <c r="P168" s="237"/>
      <c r="Q168" s="110"/>
      <c r="R168" s="110"/>
      <c r="S168" s="110"/>
      <c r="T168" s="110"/>
      <c r="U168" s="110"/>
      <c r="V168" s="110"/>
    </row>
    <row r="169" spans="2:24" ht="4.5" customHeight="1" thickBot="1" x14ac:dyDescent="0.3">
      <c r="B169" s="305"/>
      <c r="C169" s="265"/>
      <c r="D169" s="266"/>
      <c r="E169" s="266"/>
      <c r="F169" s="447"/>
      <c r="G169" s="448"/>
      <c r="H169" s="828"/>
      <c r="I169" s="828"/>
      <c r="J169" s="828"/>
      <c r="K169" s="828"/>
      <c r="L169" s="828"/>
      <c r="M169" s="828"/>
      <c r="N169" s="828"/>
      <c r="O169" s="828"/>
      <c r="P169" s="828"/>
      <c r="Q169" s="110"/>
      <c r="R169" s="110"/>
      <c r="S169" s="110"/>
      <c r="T169" s="110"/>
      <c r="U169" s="110"/>
      <c r="V169" s="110"/>
    </row>
    <row r="170" spans="2:24" ht="36" customHeight="1" thickTop="1" thickBot="1" x14ac:dyDescent="0.3">
      <c r="B170" s="846" t="s">
        <v>168</v>
      </c>
      <c r="C170" s="846"/>
      <c r="D170" s="846"/>
      <c r="E170" s="846"/>
      <c r="F170" s="847">
        <f>'תשרי - אוקטובר.10'!O170</f>
        <v>0</v>
      </c>
      <c r="G170" s="848"/>
      <c r="H170" s="833" t="s">
        <v>169</v>
      </c>
      <c r="I170" s="608"/>
      <c r="J170" s="608"/>
      <c r="K170" s="608"/>
      <c r="L170" s="608"/>
      <c r="M170" s="608"/>
      <c r="N170" s="608"/>
      <c r="O170" s="609">
        <f>IF(O164&gt;0,O164+O166,O166)+F170</f>
        <v>0</v>
      </c>
      <c r="P170" s="610"/>
      <c r="Q170" s="110"/>
      <c r="R170" s="110"/>
      <c r="S170" s="110"/>
      <c r="T170" s="110"/>
      <c r="U170" s="110"/>
      <c r="V170" s="110"/>
    </row>
    <row r="171" spans="2:24" ht="24.6" customHeight="1" thickTop="1" thickBot="1" x14ac:dyDescent="0.3">
      <c r="B171" s="616" t="s">
        <v>172</v>
      </c>
      <c r="C171" s="616"/>
      <c r="D171" s="616"/>
      <c r="E171" s="616"/>
      <c r="F171" s="834"/>
      <c r="G171" s="835"/>
      <c r="H171" s="829" t="s">
        <v>171</v>
      </c>
      <c r="I171" s="830"/>
      <c r="J171" s="830"/>
      <c r="K171" s="830"/>
      <c r="L171" s="830"/>
      <c r="M171" s="830"/>
      <c r="N171" s="830"/>
      <c r="O171" s="617">
        <f>IF(O164&lt;0,O164,0)</f>
        <v>0</v>
      </c>
      <c r="P171" s="617"/>
      <c r="Q171" s="110"/>
      <c r="R171" s="110"/>
      <c r="S171" s="110"/>
      <c r="T171" s="110"/>
      <c r="U171" s="110"/>
      <c r="V171" s="110"/>
    </row>
    <row r="172" spans="2:24" ht="14.4" thickTop="1" x14ac:dyDescent="0.25">
      <c r="B172" s="305"/>
      <c r="C172" s="258"/>
      <c r="D172" s="268"/>
      <c r="E172" s="258"/>
      <c r="F172" s="258"/>
      <c r="G172" s="237"/>
      <c r="H172" s="598"/>
      <c r="I172" s="598"/>
      <c r="J172" s="598"/>
      <c r="K172" s="598"/>
      <c r="L172" s="598"/>
      <c r="M172" s="599"/>
      <c r="N172" s="600"/>
      <c r="O172" s="237"/>
      <c r="P172" s="237"/>
      <c r="Q172" s="110"/>
      <c r="R172" s="110"/>
      <c r="S172" s="110"/>
      <c r="T172" s="110"/>
      <c r="U172" s="110"/>
      <c r="V172" s="110"/>
    </row>
    <row r="173" spans="2:24" ht="13.8" x14ac:dyDescent="0.25">
      <c r="B173" s="621"/>
      <c r="C173" s="621"/>
      <c r="D173" s="621"/>
      <c r="E173" s="621"/>
      <c r="F173" s="621"/>
      <c r="G173" s="621"/>
      <c r="H173" s="621"/>
      <c r="I173" s="621"/>
      <c r="J173" s="621"/>
      <c r="K173" s="621"/>
      <c r="L173" s="621"/>
      <c r="M173" s="621"/>
      <c r="N173" s="621"/>
      <c r="O173" s="621"/>
      <c r="P173" s="621"/>
      <c r="Q173" s="621"/>
      <c r="R173" s="621"/>
      <c r="S173" s="621"/>
      <c r="T173" s="621"/>
    </row>
    <row r="174" spans="2:24" ht="13.8" hidden="1" x14ac:dyDescent="0.25">
      <c r="C174" s="111"/>
      <c r="D174" s="111"/>
      <c r="E174" s="111"/>
      <c r="F174" s="111"/>
      <c r="G174" s="111"/>
      <c r="H174" s="111"/>
      <c r="I174" s="111"/>
      <c r="J174" s="111"/>
      <c r="K174" s="111"/>
      <c r="L174" s="111"/>
      <c r="M174" s="111"/>
      <c r="N174" s="111"/>
      <c r="O174" s="111"/>
      <c r="P174" s="111"/>
      <c r="Q174" s="111"/>
    </row>
    <row r="175" spans="2:24" ht="13.8" hidden="1" x14ac:dyDescent="0.25">
      <c r="C175" s="601"/>
      <c r="D175" s="601"/>
      <c r="E175" s="601"/>
      <c r="F175" s="601"/>
      <c r="G175" s="601"/>
      <c r="H175" s="601"/>
      <c r="I175" s="601"/>
      <c r="J175" s="353"/>
      <c r="K175" s="353"/>
      <c r="L175" s="353"/>
    </row>
    <row r="176" spans="2:24" ht="13.8" hidden="1" x14ac:dyDescent="0.25">
      <c r="C176" s="353"/>
      <c r="D176" s="79"/>
      <c r="E176" s="353"/>
      <c r="F176" s="353"/>
      <c r="H176" s="353"/>
      <c r="I176" s="353"/>
      <c r="J176" s="353"/>
      <c r="K176" s="353"/>
      <c r="L176" s="353"/>
    </row>
    <row r="177" spans="3:12" ht="13.8" hidden="1" x14ac:dyDescent="0.25">
      <c r="C177" s="353"/>
      <c r="D177" s="79"/>
      <c r="E177" s="353"/>
      <c r="F177" s="353"/>
      <c r="H177" s="353"/>
      <c r="I177" s="353"/>
      <c r="J177" s="353"/>
      <c r="K177" s="353"/>
      <c r="L177" s="353"/>
    </row>
    <row r="178" spans="3:12" ht="13.8" hidden="1" x14ac:dyDescent="0.25">
      <c r="C178" s="353"/>
      <c r="D178" s="79"/>
      <c r="E178" s="353"/>
      <c r="F178" s="353"/>
      <c r="H178" s="353"/>
      <c r="I178" s="353"/>
      <c r="J178" s="353"/>
      <c r="K178" s="353"/>
      <c r="L178" s="353"/>
    </row>
    <row r="179" spans="3:12" ht="13.8" hidden="1" x14ac:dyDescent="0.25">
      <c r="C179" s="353"/>
      <c r="D179" s="79"/>
      <c r="E179" s="353"/>
      <c r="F179" s="353"/>
      <c r="H179" s="353"/>
      <c r="I179" s="353"/>
      <c r="J179" s="353"/>
      <c r="K179" s="353"/>
      <c r="L179" s="353"/>
    </row>
    <row r="180" spans="3:12" ht="13.8" hidden="1" x14ac:dyDescent="0.25">
      <c r="C180" s="353"/>
      <c r="D180" s="79"/>
      <c r="E180" s="353"/>
      <c r="F180" s="353"/>
      <c r="H180" s="353"/>
      <c r="I180" s="353"/>
      <c r="J180" s="353"/>
      <c r="K180" s="353"/>
      <c r="L180" s="353"/>
    </row>
    <row r="181" spans="3:12" ht="13.8" hidden="1" x14ac:dyDescent="0.25">
      <c r="C181" s="353"/>
      <c r="D181" s="79"/>
      <c r="E181" s="353"/>
      <c r="F181" s="353"/>
      <c r="H181" s="353"/>
      <c r="I181" s="353"/>
      <c r="J181" s="353"/>
      <c r="K181" s="353"/>
      <c r="L181" s="353"/>
    </row>
    <row r="182" spans="3:12" ht="13.8" hidden="1" x14ac:dyDescent="0.25">
      <c r="C182" s="353"/>
      <c r="D182" s="79"/>
      <c r="E182" s="353"/>
      <c r="F182" s="353"/>
      <c r="H182" s="353"/>
      <c r="I182" s="353"/>
      <c r="J182" s="353"/>
      <c r="K182" s="353"/>
      <c r="L182" s="353"/>
    </row>
    <row r="183" spans="3:12" ht="13.8" hidden="1" x14ac:dyDescent="0.25">
      <c r="C183" s="353"/>
      <c r="D183" s="79"/>
      <c r="E183" s="353"/>
      <c r="F183" s="353"/>
      <c r="H183" s="353"/>
      <c r="I183" s="353"/>
      <c r="J183" s="353"/>
      <c r="K183" s="353"/>
      <c r="L183" s="353"/>
    </row>
    <row r="184" spans="3:12" ht="13.8" hidden="1" x14ac:dyDescent="0.25">
      <c r="C184" s="353"/>
      <c r="D184" s="79"/>
      <c r="E184" s="353"/>
      <c r="F184" s="353"/>
      <c r="H184" s="353"/>
      <c r="I184" s="353"/>
      <c r="J184" s="353"/>
      <c r="K184" s="353"/>
      <c r="L184" s="353"/>
    </row>
    <row r="185" spans="3:12" ht="13.8" hidden="1" x14ac:dyDescent="0.25">
      <c r="C185" s="353"/>
      <c r="D185" s="79"/>
      <c r="E185" s="353"/>
      <c r="F185" s="353"/>
      <c r="H185" s="353"/>
      <c r="I185" s="353"/>
      <c r="J185" s="353"/>
      <c r="K185" s="353"/>
      <c r="L185" s="353"/>
    </row>
    <row r="186" spans="3:12" ht="13.8" hidden="1" x14ac:dyDescent="0.25">
      <c r="C186" s="353"/>
      <c r="D186" s="79"/>
      <c r="E186" s="353"/>
      <c r="F186" s="353"/>
      <c r="H186" s="353"/>
      <c r="I186" s="353"/>
      <c r="J186" s="353"/>
      <c r="K186" s="353"/>
      <c r="L186" s="353"/>
    </row>
    <row r="187" spans="3:12" ht="13.8" hidden="1" x14ac:dyDescent="0.25">
      <c r="C187" s="353"/>
      <c r="D187" s="79"/>
      <c r="E187" s="353"/>
      <c r="F187" s="353"/>
      <c r="H187" s="353"/>
      <c r="I187" s="353"/>
      <c r="J187" s="353"/>
      <c r="K187" s="353"/>
      <c r="L187" s="353"/>
    </row>
    <row r="188" spans="3:12" ht="13.8" hidden="1" x14ac:dyDescent="0.25">
      <c r="C188" s="353"/>
      <c r="D188" s="79"/>
      <c r="E188" s="353"/>
      <c r="F188" s="353"/>
      <c r="H188" s="353"/>
      <c r="I188" s="353"/>
      <c r="J188" s="353"/>
      <c r="K188" s="353"/>
      <c r="L188" s="353"/>
    </row>
    <row r="189" spans="3:12" ht="13.8" hidden="1" x14ac:dyDescent="0.25">
      <c r="C189" s="353"/>
      <c r="D189" s="79"/>
      <c r="E189" s="353"/>
      <c r="F189" s="353"/>
      <c r="H189" s="353"/>
      <c r="I189" s="353"/>
      <c r="J189" s="353"/>
      <c r="K189" s="353"/>
      <c r="L189" s="353"/>
    </row>
    <row r="190" spans="3:12" ht="13.8" hidden="1" x14ac:dyDescent="0.25">
      <c r="C190" s="353"/>
      <c r="D190" s="79"/>
      <c r="E190" s="353"/>
      <c r="F190" s="353"/>
      <c r="H190" s="353"/>
      <c r="I190" s="353"/>
      <c r="J190" s="353"/>
      <c r="K190" s="353"/>
      <c r="L190" s="353"/>
    </row>
    <row r="191" spans="3:12" ht="13.8" hidden="1" x14ac:dyDescent="0.25">
      <c r="C191" s="353"/>
      <c r="D191" s="79"/>
      <c r="E191" s="353"/>
      <c r="F191" s="353"/>
      <c r="H191" s="353"/>
      <c r="I191" s="353"/>
      <c r="J191" s="353"/>
      <c r="K191" s="353"/>
      <c r="L191" s="353"/>
    </row>
    <row r="192" spans="3:12" ht="13.8" hidden="1" x14ac:dyDescent="0.25">
      <c r="C192" s="353"/>
      <c r="D192" s="79"/>
      <c r="E192" s="353"/>
      <c r="F192" s="353"/>
      <c r="H192" s="353"/>
      <c r="I192" s="353"/>
      <c r="J192" s="353"/>
      <c r="K192" s="353"/>
      <c r="L192" s="353"/>
    </row>
    <row r="193" spans="3:12" ht="13.8" hidden="1" x14ac:dyDescent="0.25">
      <c r="C193" s="353"/>
      <c r="D193" s="79"/>
      <c r="E193" s="353"/>
      <c r="F193" s="353"/>
      <c r="H193" s="353"/>
      <c r="I193" s="353"/>
      <c r="J193" s="353"/>
      <c r="K193" s="353"/>
      <c r="L193" s="353"/>
    </row>
    <row r="194" spans="3:12" ht="13.8" hidden="1" x14ac:dyDescent="0.25">
      <c r="C194" s="353"/>
      <c r="D194" s="79"/>
      <c r="E194" s="353"/>
      <c r="F194" s="353"/>
      <c r="H194" s="353"/>
      <c r="I194" s="353"/>
      <c r="J194" s="353"/>
      <c r="K194" s="353"/>
      <c r="L194" s="353"/>
    </row>
    <row r="195" spans="3:12" ht="13.8" hidden="1" x14ac:dyDescent="0.25">
      <c r="C195" s="353"/>
      <c r="D195" s="79"/>
      <c r="E195" s="353"/>
      <c r="F195" s="353"/>
      <c r="H195" s="353"/>
      <c r="I195" s="353"/>
      <c r="J195" s="353"/>
      <c r="K195" s="353"/>
      <c r="L195" s="353"/>
    </row>
    <row r="196" spans="3:12" ht="13.8" hidden="1" x14ac:dyDescent="0.25">
      <c r="C196" s="353"/>
      <c r="D196" s="79"/>
      <c r="E196" s="353"/>
      <c r="F196" s="353"/>
      <c r="H196" s="353"/>
      <c r="I196" s="353"/>
      <c r="J196" s="353"/>
      <c r="K196" s="353"/>
      <c r="L196" s="353"/>
    </row>
    <row r="197" spans="3:12" ht="13.8" hidden="1" x14ac:dyDescent="0.25">
      <c r="C197" s="353"/>
      <c r="D197" s="79"/>
      <c r="E197" s="353"/>
      <c r="F197" s="353"/>
      <c r="H197" s="353"/>
      <c r="I197" s="353"/>
      <c r="J197" s="353"/>
      <c r="K197" s="353"/>
      <c r="L197" s="353"/>
    </row>
    <row r="198" spans="3:12" ht="13.8" hidden="1" x14ac:dyDescent="0.25">
      <c r="C198" s="353"/>
      <c r="D198" s="79"/>
      <c r="E198" s="353"/>
      <c r="F198" s="353"/>
      <c r="H198" s="353"/>
      <c r="I198" s="353"/>
      <c r="J198" s="353"/>
      <c r="K198" s="353"/>
      <c r="L198" s="353"/>
    </row>
    <row r="199" spans="3:12" ht="13.8" hidden="1" x14ac:dyDescent="0.25">
      <c r="C199" s="353"/>
      <c r="D199" s="79"/>
      <c r="E199" s="353"/>
      <c r="F199" s="353"/>
      <c r="H199" s="353"/>
      <c r="I199" s="353"/>
      <c r="J199" s="353"/>
      <c r="K199" s="353"/>
      <c r="L199" s="353"/>
    </row>
    <row r="200" spans="3:12" ht="13.8" hidden="1" x14ac:dyDescent="0.25">
      <c r="C200" s="353"/>
      <c r="D200" s="79"/>
      <c r="E200" s="353"/>
      <c r="F200" s="353"/>
      <c r="H200" s="353"/>
      <c r="I200" s="353"/>
      <c r="J200" s="353"/>
      <c r="K200" s="353"/>
      <c r="L200" s="353"/>
    </row>
    <row r="201" spans="3:12" ht="13.8" hidden="1" x14ac:dyDescent="0.25">
      <c r="C201" s="353"/>
      <c r="D201" s="79"/>
      <c r="E201" s="353"/>
      <c r="F201" s="353"/>
      <c r="H201" s="353"/>
      <c r="I201" s="353"/>
      <c r="J201" s="353"/>
      <c r="K201" s="353"/>
      <c r="L201" s="353"/>
    </row>
    <row r="202" spans="3:12" ht="13.8" hidden="1" x14ac:dyDescent="0.25">
      <c r="C202" s="353"/>
      <c r="D202" s="79"/>
      <c r="E202" s="353"/>
      <c r="F202" s="353"/>
      <c r="H202" s="353"/>
      <c r="I202" s="353"/>
      <c r="J202" s="353"/>
      <c r="K202" s="353"/>
      <c r="L202" s="353"/>
    </row>
    <row r="203" spans="3:12" ht="13.8" hidden="1" x14ac:dyDescent="0.25">
      <c r="C203" s="353"/>
      <c r="D203" s="79"/>
      <c r="E203" s="353"/>
      <c r="F203" s="353"/>
      <c r="H203" s="353"/>
      <c r="I203" s="353"/>
      <c r="J203" s="353"/>
      <c r="K203" s="353"/>
      <c r="L203" s="353"/>
    </row>
    <row r="204" spans="3:12" ht="13.8" hidden="1" x14ac:dyDescent="0.25">
      <c r="C204" s="353"/>
      <c r="D204" s="79"/>
      <c r="E204" s="353"/>
      <c r="F204" s="353"/>
      <c r="H204" s="353"/>
      <c r="I204" s="353"/>
      <c r="J204" s="353"/>
      <c r="K204" s="353"/>
      <c r="L204" s="353"/>
    </row>
    <row r="205" spans="3:12" ht="13.8" hidden="1" x14ac:dyDescent="0.25">
      <c r="C205" s="353"/>
      <c r="D205" s="79"/>
      <c r="E205" s="353"/>
      <c r="F205" s="353"/>
      <c r="H205" s="353"/>
      <c r="I205" s="353"/>
      <c r="J205" s="353"/>
      <c r="K205" s="353"/>
      <c r="L205" s="353"/>
    </row>
    <row r="206" spans="3:12" ht="13.8" hidden="1" x14ac:dyDescent="0.25">
      <c r="C206" s="353"/>
      <c r="D206" s="79"/>
      <c r="E206" s="353"/>
      <c r="F206" s="353"/>
      <c r="H206" s="353"/>
      <c r="I206" s="353"/>
      <c r="J206" s="353"/>
      <c r="K206" s="353"/>
      <c r="L206" s="353"/>
    </row>
    <row r="207" spans="3:12" ht="13.8" hidden="1" x14ac:dyDescent="0.25">
      <c r="C207" s="353"/>
      <c r="D207" s="79"/>
      <c r="E207" s="353"/>
      <c r="F207" s="353"/>
      <c r="H207" s="353"/>
      <c r="I207" s="353"/>
      <c r="J207" s="353"/>
      <c r="K207" s="353"/>
      <c r="L207" s="353"/>
    </row>
    <row r="208" spans="3:12" ht="13.8" hidden="1" x14ac:dyDescent="0.25">
      <c r="C208" s="353"/>
      <c r="D208" s="79"/>
      <c r="E208" s="353"/>
      <c r="F208" s="353"/>
      <c r="H208" s="353"/>
      <c r="I208" s="353"/>
      <c r="J208" s="353"/>
      <c r="K208" s="353"/>
      <c r="L208" s="353"/>
    </row>
    <row r="209" spans="3:14" ht="13.8" hidden="1" x14ac:dyDescent="0.25">
      <c r="C209" s="353"/>
      <c r="D209" s="79"/>
      <c r="E209" s="353"/>
      <c r="F209" s="353"/>
      <c r="H209" s="353"/>
      <c r="I209" s="353"/>
      <c r="J209" s="353"/>
      <c r="K209" s="353"/>
      <c r="L209" s="353"/>
      <c r="M209" s="353"/>
      <c r="N209" s="353"/>
    </row>
    <row r="210" spans="3:14" ht="13.8" hidden="1" x14ac:dyDescent="0.25">
      <c r="C210" s="353"/>
      <c r="D210" s="79"/>
      <c r="E210" s="353"/>
      <c r="F210" s="353"/>
      <c r="H210" s="353"/>
      <c r="I210" s="353"/>
      <c r="J210" s="353"/>
      <c r="K210" s="353"/>
      <c r="L210" s="353"/>
      <c r="M210" s="353"/>
      <c r="N210" s="353"/>
    </row>
    <row r="211" spans="3:14" ht="13.8" hidden="1" x14ac:dyDescent="0.25">
      <c r="C211" s="353"/>
      <c r="D211" s="79"/>
      <c r="E211" s="353"/>
      <c r="F211" s="353"/>
      <c r="H211" s="353"/>
      <c r="I211" s="353"/>
      <c r="J211" s="353"/>
      <c r="K211" s="353"/>
      <c r="L211" s="353"/>
      <c r="M211" s="353"/>
      <c r="N211" s="353"/>
    </row>
    <row r="212" spans="3:14" ht="13.8" hidden="1" x14ac:dyDescent="0.25">
      <c r="C212" s="353"/>
      <c r="D212" s="79"/>
      <c r="E212" s="353"/>
      <c r="F212" s="353"/>
      <c r="H212" s="353"/>
      <c r="I212" s="353"/>
      <c r="J212" s="353"/>
      <c r="K212" s="353"/>
      <c r="L212" s="353"/>
      <c r="M212" s="353"/>
      <c r="N212" s="353"/>
    </row>
    <row r="213" spans="3:14" ht="13.8" hidden="1" x14ac:dyDescent="0.25">
      <c r="C213" s="353"/>
      <c r="D213" s="79"/>
      <c r="E213" s="353"/>
      <c r="F213" s="353"/>
      <c r="H213" s="353"/>
      <c r="I213" s="353"/>
      <c r="J213" s="353"/>
      <c r="K213" s="353"/>
      <c r="L213" s="353"/>
      <c r="M213" s="353"/>
      <c r="N213" s="353"/>
    </row>
    <row r="214" spans="3:14" ht="13.8" hidden="1" x14ac:dyDescent="0.25">
      <c r="C214" s="353"/>
      <c r="D214" s="79"/>
      <c r="E214" s="353"/>
      <c r="F214" s="353"/>
      <c r="H214" s="353"/>
      <c r="I214" s="353"/>
      <c r="J214" s="353"/>
      <c r="K214" s="353"/>
      <c r="L214" s="353"/>
      <c r="M214" s="353"/>
      <c r="N214" s="353"/>
    </row>
    <row r="215" spans="3:14" ht="13.8" hidden="1" x14ac:dyDescent="0.25">
      <c r="C215" s="353"/>
      <c r="D215" s="79"/>
      <c r="E215" s="353"/>
      <c r="F215" s="353"/>
      <c r="H215" s="353"/>
      <c r="I215" s="353"/>
      <c r="J215" s="353"/>
      <c r="K215" s="353"/>
      <c r="L215" s="353"/>
      <c r="M215" s="353"/>
      <c r="N215" s="353"/>
    </row>
    <row r="216" spans="3:14" ht="13.8" hidden="1" x14ac:dyDescent="0.25">
      <c r="C216" s="353"/>
      <c r="D216" s="79"/>
      <c r="E216" s="353"/>
      <c r="F216" s="353"/>
      <c r="H216" s="353"/>
      <c r="I216" s="353"/>
      <c r="J216" s="353"/>
      <c r="K216" s="353"/>
      <c r="L216" s="353"/>
      <c r="M216" s="353"/>
      <c r="N216" s="353"/>
    </row>
    <row r="217" spans="3:14" ht="13.8" hidden="1" x14ac:dyDescent="0.25">
      <c r="C217" s="353"/>
      <c r="D217" s="79"/>
      <c r="E217" s="353"/>
      <c r="F217" s="353"/>
      <c r="H217" s="353"/>
      <c r="I217" s="353"/>
      <c r="J217" s="353"/>
      <c r="K217" s="353"/>
      <c r="L217" s="353"/>
      <c r="M217" s="353"/>
      <c r="N217" s="353"/>
    </row>
    <row r="218" spans="3:14" ht="13.8" hidden="1" x14ac:dyDescent="0.25">
      <c r="C218" s="353"/>
      <c r="D218" s="79"/>
      <c r="E218" s="353"/>
      <c r="F218" s="353"/>
      <c r="H218" s="353"/>
      <c r="I218" s="353"/>
      <c r="J218" s="353"/>
      <c r="K218" s="353"/>
      <c r="L218" s="353"/>
      <c r="M218" s="353"/>
      <c r="N218" s="353"/>
    </row>
    <row r="219" spans="3:14" ht="13.8" hidden="1" x14ac:dyDescent="0.25">
      <c r="C219" s="353"/>
      <c r="D219" s="79"/>
      <c r="E219" s="353"/>
      <c r="F219" s="353"/>
      <c r="H219" s="353"/>
      <c r="I219" s="353"/>
      <c r="J219" s="353"/>
      <c r="K219" s="353"/>
      <c r="L219" s="353"/>
      <c r="M219" s="353"/>
      <c r="N219" s="353"/>
    </row>
    <row r="220" spans="3:14" ht="13.8" hidden="1" x14ac:dyDescent="0.25">
      <c r="C220" s="353"/>
      <c r="D220" s="79"/>
      <c r="E220" s="353"/>
      <c r="F220" s="353"/>
      <c r="H220" s="353"/>
      <c r="I220" s="353"/>
      <c r="J220" s="353"/>
      <c r="K220" s="353"/>
      <c r="L220" s="353"/>
      <c r="M220" s="353"/>
      <c r="N220" s="353"/>
    </row>
    <row r="221" spans="3:14" ht="13.8" hidden="1" x14ac:dyDescent="0.25">
      <c r="C221" s="353"/>
      <c r="D221" s="79"/>
      <c r="E221" s="353"/>
      <c r="F221" s="353"/>
      <c r="H221" s="353"/>
      <c r="I221" s="353"/>
      <c r="J221" s="353"/>
      <c r="K221" s="353"/>
      <c r="L221" s="353"/>
      <c r="M221" s="353"/>
      <c r="N221" s="353"/>
    </row>
    <row r="222" spans="3:14" ht="13.8" hidden="1" x14ac:dyDescent="0.25">
      <c r="C222" s="353"/>
      <c r="D222" s="79"/>
      <c r="E222" s="353"/>
      <c r="F222" s="353"/>
      <c r="H222" s="353"/>
      <c r="I222" s="353"/>
      <c r="J222" s="353"/>
      <c r="K222" s="353"/>
      <c r="L222" s="353"/>
      <c r="M222" s="353"/>
      <c r="N222" s="353"/>
    </row>
    <row r="223" spans="3:14" ht="13.8" hidden="1" x14ac:dyDescent="0.25">
      <c r="C223" s="353"/>
      <c r="D223" s="79"/>
      <c r="E223" s="353"/>
      <c r="F223" s="353"/>
      <c r="H223" s="353"/>
      <c r="I223" s="353"/>
      <c r="J223" s="353"/>
      <c r="K223" s="353"/>
      <c r="L223" s="353"/>
      <c r="M223" s="353"/>
      <c r="N223" s="353"/>
    </row>
    <row r="224" spans="3:14" ht="13.8" hidden="1" x14ac:dyDescent="0.25">
      <c r="C224" s="353"/>
      <c r="D224" s="79"/>
      <c r="E224" s="353"/>
      <c r="F224" s="353"/>
      <c r="H224" s="353"/>
      <c r="I224" s="353"/>
      <c r="J224" s="353"/>
      <c r="K224" s="353"/>
      <c r="L224" s="353"/>
      <c r="M224" s="353"/>
      <c r="N224" s="353"/>
    </row>
    <row r="225" spans="3:14" ht="13.8" hidden="1" x14ac:dyDescent="0.25">
      <c r="C225" s="353"/>
      <c r="D225" s="79"/>
      <c r="E225" s="353"/>
      <c r="F225" s="353"/>
      <c r="H225" s="353"/>
      <c r="I225" s="353"/>
      <c r="J225" s="353"/>
      <c r="K225" s="353"/>
      <c r="L225" s="353"/>
      <c r="M225" s="353"/>
      <c r="N225" s="353"/>
    </row>
    <row r="226" spans="3:14" ht="13.8" hidden="1" x14ac:dyDescent="0.25">
      <c r="C226" s="353"/>
      <c r="D226" s="79"/>
      <c r="E226" s="353"/>
      <c r="F226" s="353"/>
      <c r="H226" s="353"/>
      <c r="I226" s="353"/>
      <c r="J226" s="353"/>
      <c r="K226" s="353"/>
      <c r="L226" s="353"/>
      <c r="M226" s="353"/>
      <c r="N226" s="353"/>
    </row>
    <row r="227" spans="3:14" ht="13.8" hidden="1" x14ac:dyDescent="0.25">
      <c r="C227" s="353"/>
      <c r="D227" s="79"/>
      <c r="E227" s="353"/>
      <c r="F227" s="353"/>
      <c r="H227" s="353"/>
      <c r="I227" s="353"/>
      <c r="J227" s="353"/>
      <c r="K227" s="353"/>
      <c r="L227" s="353"/>
      <c r="M227" s="353"/>
      <c r="N227" s="353"/>
    </row>
    <row r="228" spans="3:14" ht="13.8" hidden="1" x14ac:dyDescent="0.25">
      <c r="C228" s="353"/>
      <c r="D228" s="79"/>
      <c r="E228" s="353"/>
      <c r="F228" s="353"/>
      <c r="H228" s="353"/>
      <c r="I228" s="353"/>
      <c r="J228" s="353"/>
      <c r="K228" s="353"/>
      <c r="L228" s="353"/>
      <c r="M228" s="353"/>
      <c r="N228" s="353"/>
    </row>
    <row r="229" spans="3:14" ht="13.8" hidden="1" x14ac:dyDescent="0.25">
      <c r="C229" s="353"/>
      <c r="D229" s="79"/>
      <c r="E229" s="353"/>
      <c r="F229" s="353"/>
      <c r="H229" s="353"/>
      <c r="I229" s="353"/>
      <c r="J229" s="353"/>
      <c r="K229" s="353"/>
      <c r="L229" s="353"/>
      <c r="M229" s="353"/>
      <c r="N229" s="353"/>
    </row>
    <row r="230" spans="3:14" ht="13.8" hidden="1" x14ac:dyDescent="0.25">
      <c r="C230" s="353"/>
      <c r="D230" s="79"/>
      <c r="E230" s="353"/>
      <c r="F230" s="353"/>
      <c r="H230" s="353"/>
      <c r="I230" s="353"/>
      <c r="J230" s="353"/>
      <c r="K230" s="353"/>
      <c r="L230" s="353"/>
      <c r="M230" s="353"/>
      <c r="N230" s="353"/>
    </row>
    <row r="231" spans="3:14" ht="13.8" hidden="1" x14ac:dyDescent="0.25">
      <c r="C231" s="353"/>
      <c r="D231" s="79"/>
      <c r="E231" s="353"/>
      <c r="F231" s="353"/>
      <c r="H231" s="353"/>
      <c r="I231" s="353"/>
      <c r="J231" s="353"/>
      <c r="K231" s="353"/>
      <c r="L231" s="353"/>
      <c r="M231" s="353"/>
      <c r="N231" s="353"/>
    </row>
    <row r="232" spans="3:14" ht="13.8" hidden="1" x14ac:dyDescent="0.25">
      <c r="C232" s="353"/>
      <c r="D232" s="79"/>
      <c r="E232" s="353"/>
      <c r="F232" s="353"/>
      <c r="H232" s="353"/>
      <c r="I232" s="353"/>
      <c r="J232" s="353"/>
      <c r="K232" s="353"/>
      <c r="L232" s="353"/>
      <c r="M232" s="353"/>
      <c r="N232" s="353"/>
    </row>
    <row r="233" spans="3:14" ht="13.8" hidden="1" x14ac:dyDescent="0.25">
      <c r="C233" s="353"/>
      <c r="D233" s="79"/>
      <c r="E233" s="353"/>
      <c r="F233" s="353"/>
      <c r="H233" s="353"/>
      <c r="I233" s="353"/>
      <c r="J233" s="353"/>
      <c r="K233" s="353"/>
      <c r="L233" s="353"/>
      <c r="M233" s="353"/>
      <c r="N233" s="353"/>
    </row>
    <row r="234" spans="3:14" ht="13.8" hidden="1" x14ac:dyDescent="0.25">
      <c r="C234" s="353"/>
      <c r="D234" s="79"/>
      <c r="E234" s="353"/>
      <c r="F234" s="353"/>
      <c r="H234" s="353"/>
      <c r="I234" s="353"/>
      <c r="J234" s="353"/>
      <c r="K234" s="353"/>
      <c r="L234" s="353"/>
      <c r="M234" s="353"/>
      <c r="N234" s="353"/>
    </row>
    <row r="235" spans="3:14" ht="13.8" hidden="1" x14ac:dyDescent="0.25">
      <c r="C235" s="353"/>
      <c r="D235" s="79"/>
      <c r="E235" s="353"/>
      <c r="F235" s="353"/>
      <c r="H235" s="353"/>
      <c r="I235" s="353"/>
      <c r="J235" s="353"/>
      <c r="K235" s="353"/>
      <c r="L235" s="353"/>
      <c r="M235" s="353"/>
      <c r="N235" s="353"/>
    </row>
    <row r="236" spans="3:14" ht="13.8" hidden="1" x14ac:dyDescent="0.25">
      <c r="C236" s="353"/>
      <c r="D236" s="79"/>
      <c r="E236" s="353"/>
      <c r="F236" s="353"/>
      <c r="H236" s="353"/>
      <c r="I236" s="353"/>
      <c r="J236" s="353"/>
      <c r="K236" s="353"/>
      <c r="L236" s="353"/>
      <c r="M236" s="353"/>
      <c r="N236" s="353"/>
    </row>
    <row r="237" spans="3:14" ht="13.8" hidden="1" x14ac:dyDescent="0.25">
      <c r="C237" s="353"/>
      <c r="D237" s="79"/>
      <c r="E237" s="353"/>
      <c r="F237" s="353"/>
      <c r="H237" s="353"/>
      <c r="I237" s="353"/>
      <c r="J237" s="353"/>
      <c r="K237" s="353"/>
      <c r="L237" s="353"/>
      <c r="M237" s="353"/>
      <c r="N237" s="353"/>
    </row>
    <row r="238" spans="3:14" ht="13.8" hidden="1" x14ac:dyDescent="0.25">
      <c r="C238" s="353"/>
      <c r="D238" s="79"/>
      <c r="E238" s="353"/>
      <c r="F238" s="353"/>
      <c r="H238" s="353"/>
      <c r="I238" s="353"/>
      <c r="J238" s="353"/>
      <c r="K238" s="353"/>
      <c r="L238" s="353"/>
      <c r="M238" s="353"/>
      <c r="N238" s="353"/>
    </row>
    <row r="239" spans="3:14" ht="13.8" hidden="1" x14ac:dyDescent="0.25">
      <c r="C239" s="353"/>
      <c r="D239" s="79"/>
      <c r="E239" s="353"/>
      <c r="F239" s="353"/>
      <c r="H239" s="353"/>
      <c r="I239" s="353"/>
      <c r="J239" s="353"/>
      <c r="K239" s="353"/>
      <c r="L239" s="353"/>
      <c r="M239" s="353"/>
      <c r="N239" s="353"/>
    </row>
    <row r="240" spans="3:14" ht="13.8" hidden="1" x14ac:dyDescent="0.25">
      <c r="C240" s="353"/>
      <c r="D240" s="79"/>
      <c r="E240" s="353"/>
      <c r="F240" s="353"/>
      <c r="H240" s="353"/>
      <c r="I240" s="353"/>
      <c r="J240" s="353"/>
      <c r="K240" s="353"/>
      <c r="L240" s="353"/>
      <c r="M240" s="353"/>
      <c r="N240" s="353"/>
    </row>
    <row r="241" spans="3:14" ht="13.8" hidden="1" x14ac:dyDescent="0.25">
      <c r="C241" s="353"/>
      <c r="D241" s="79"/>
      <c r="E241" s="353"/>
      <c r="F241" s="353"/>
      <c r="H241" s="353"/>
      <c r="I241" s="353"/>
      <c r="J241" s="353"/>
      <c r="K241" s="353"/>
      <c r="L241" s="353"/>
      <c r="M241" s="353"/>
      <c r="N241" s="353"/>
    </row>
    <row r="242" spans="3:14" ht="13.8" hidden="1" x14ac:dyDescent="0.25">
      <c r="C242" s="353"/>
      <c r="D242" s="79"/>
      <c r="E242" s="353"/>
      <c r="F242" s="353"/>
      <c r="H242" s="353"/>
      <c r="I242" s="353"/>
      <c r="J242" s="353"/>
      <c r="K242" s="353"/>
      <c r="L242" s="353"/>
      <c r="M242" s="353"/>
      <c r="N242" s="353"/>
    </row>
    <row r="243" spans="3:14" ht="13.8" hidden="1" x14ac:dyDescent="0.25">
      <c r="C243" s="353"/>
      <c r="D243" s="79"/>
      <c r="E243" s="353"/>
      <c r="F243" s="353"/>
      <c r="H243" s="353"/>
      <c r="I243" s="353"/>
      <c r="J243" s="353"/>
      <c r="K243" s="353"/>
      <c r="L243" s="353"/>
      <c r="M243" s="353"/>
      <c r="N243" s="353"/>
    </row>
    <row r="244" spans="3:14" ht="13.8" hidden="1" x14ac:dyDescent="0.25">
      <c r="C244" s="353"/>
      <c r="D244" s="79"/>
      <c r="E244" s="353"/>
      <c r="F244" s="353"/>
      <c r="H244" s="353"/>
      <c r="I244" s="353"/>
      <c r="J244" s="353"/>
      <c r="K244" s="353"/>
      <c r="L244" s="353"/>
      <c r="M244" s="353"/>
      <c r="N244" s="353"/>
    </row>
    <row r="245" spans="3:14" ht="13.8" hidden="1" x14ac:dyDescent="0.25">
      <c r="C245" s="353"/>
      <c r="D245" s="79"/>
      <c r="E245" s="353"/>
      <c r="F245" s="353"/>
      <c r="H245" s="353"/>
      <c r="I245" s="353"/>
      <c r="J245" s="353"/>
      <c r="K245" s="353"/>
      <c r="L245" s="353"/>
      <c r="M245" s="353"/>
      <c r="N245" s="353"/>
    </row>
    <row r="246" spans="3:14" ht="13.8" hidden="1" x14ac:dyDescent="0.25">
      <c r="C246" s="353"/>
      <c r="D246" s="79"/>
      <c r="E246" s="353"/>
      <c r="F246" s="353"/>
      <c r="H246" s="353"/>
      <c r="I246" s="353"/>
      <c r="J246" s="353"/>
      <c r="K246" s="353"/>
      <c r="L246" s="353"/>
      <c r="M246" s="353"/>
      <c r="N246" s="353"/>
    </row>
    <row r="247" spans="3:14" ht="13.8" hidden="1" x14ac:dyDescent="0.25">
      <c r="C247" s="353"/>
      <c r="D247" s="79"/>
      <c r="E247" s="353"/>
      <c r="F247" s="353"/>
      <c r="H247" s="353"/>
      <c r="I247" s="353"/>
      <c r="J247" s="353"/>
      <c r="K247" s="353"/>
      <c r="L247" s="353"/>
      <c r="M247" s="353"/>
      <c r="N247" s="353"/>
    </row>
    <row r="248" spans="3:14" ht="13.8" hidden="1" x14ac:dyDescent="0.25">
      <c r="C248" s="353"/>
      <c r="D248" s="79"/>
      <c r="E248" s="353"/>
      <c r="F248" s="353"/>
      <c r="H248" s="353"/>
      <c r="I248" s="353"/>
      <c r="J248" s="353"/>
      <c r="K248" s="353"/>
      <c r="L248" s="353"/>
      <c r="M248" s="353"/>
      <c r="N248" s="353"/>
    </row>
    <row r="249" spans="3:14" ht="13.8" hidden="1" x14ac:dyDescent="0.25">
      <c r="C249" s="353"/>
      <c r="D249" s="79"/>
      <c r="E249" s="353"/>
      <c r="F249" s="353"/>
      <c r="H249" s="353"/>
      <c r="I249" s="353"/>
      <c r="J249" s="353"/>
      <c r="K249" s="353"/>
      <c r="L249" s="353"/>
      <c r="M249" s="353"/>
      <c r="N249" s="353"/>
    </row>
    <row r="250" spans="3:14" ht="13.8" hidden="1" x14ac:dyDescent="0.25">
      <c r="C250" s="353"/>
      <c r="D250" s="79"/>
      <c r="E250" s="353"/>
      <c r="F250" s="353"/>
      <c r="H250" s="353"/>
      <c r="I250" s="353"/>
      <c r="J250" s="353"/>
      <c r="K250" s="353"/>
      <c r="L250" s="353"/>
      <c r="M250" s="353"/>
      <c r="N250" s="353"/>
    </row>
    <row r="251" spans="3:14" ht="13.8" hidden="1" x14ac:dyDescent="0.25">
      <c r="C251" s="353"/>
      <c r="D251" s="79"/>
      <c r="E251" s="353"/>
      <c r="F251" s="353"/>
      <c r="H251" s="353"/>
      <c r="I251" s="353"/>
      <c r="J251" s="353"/>
      <c r="K251" s="353"/>
      <c r="L251" s="353"/>
      <c r="M251" s="353"/>
      <c r="N251" s="353"/>
    </row>
    <row r="252" spans="3:14" ht="13.8" hidden="1" x14ac:dyDescent="0.25">
      <c r="C252" s="353"/>
      <c r="D252" s="79"/>
      <c r="E252" s="353"/>
      <c r="F252" s="353"/>
      <c r="H252" s="353"/>
      <c r="I252" s="353"/>
      <c r="J252" s="353"/>
      <c r="K252" s="353"/>
      <c r="L252" s="353"/>
      <c r="M252" s="353"/>
      <c r="N252" s="353"/>
    </row>
    <row r="253" spans="3:14" ht="13.8" hidden="1" x14ac:dyDescent="0.25">
      <c r="C253" s="353"/>
      <c r="D253" s="79"/>
      <c r="E253" s="353"/>
      <c r="F253" s="353"/>
      <c r="H253" s="353"/>
      <c r="I253" s="353"/>
      <c r="J253" s="353"/>
      <c r="K253" s="353"/>
      <c r="L253" s="353"/>
      <c r="M253" s="353"/>
      <c r="N253" s="353"/>
    </row>
    <row r="254" spans="3:14" ht="13.8" hidden="1" x14ac:dyDescent="0.25">
      <c r="C254" s="353"/>
      <c r="D254" s="79"/>
      <c r="E254" s="353"/>
      <c r="F254" s="353"/>
      <c r="H254" s="353"/>
      <c r="I254" s="353"/>
      <c r="J254" s="353"/>
      <c r="K254" s="353"/>
      <c r="L254" s="353"/>
      <c r="M254" s="353"/>
      <c r="N254" s="353"/>
    </row>
    <row r="255" spans="3:14" ht="13.8" hidden="1" x14ac:dyDescent="0.25">
      <c r="C255" s="353"/>
      <c r="D255" s="79"/>
      <c r="E255" s="353"/>
      <c r="F255" s="353"/>
      <c r="H255" s="353"/>
      <c r="I255" s="353"/>
      <c r="J255" s="353"/>
      <c r="K255" s="353"/>
      <c r="L255" s="353"/>
      <c r="M255" s="353"/>
      <c r="N255" s="353"/>
    </row>
    <row r="256" spans="3:14" ht="13.8" hidden="1" x14ac:dyDescent="0.25">
      <c r="C256" s="353"/>
      <c r="D256" s="79"/>
      <c r="E256" s="353"/>
      <c r="F256" s="353"/>
      <c r="H256" s="353"/>
      <c r="I256" s="353"/>
      <c r="J256" s="353"/>
      <c r="K256" s="353"/>
      <c r="L256" s="353"/>
      <c r="M256" s="353"/>
      <c r="N256" s="353"/>
    </row>
    <row r="257" spans="3:14" ht="13.8" hidden="1" x14ac:dyDescent="0.25">
      <c r="C257" s="353"/>
      <c r="D257" s="79"/>
      <c r="E257" s="353"/>
      <c r="F257" s="353"/>
      <c r="H257" s="353"/>
      <c r="I257" s="353"/>
      <c r="J257" s="353"/>
      <c r="K257" s="353"/>
      <c r="L257" s="353"/>
      <c r="M257" s="353"/>
      <c r="N257" s="353"/>
    </row>
    <row r="258" spans="3:14" ht="13.8" hidden="1" x14ac:dyDescent="0.25">
      <c r="C258" s="353"/>
      <c r="D258" s="79"/>
      <c r="E258" s="353"/>
      <c r="F258" s="353"/>
      <c r="H258" s="353"/>
      <c r="I258" s="353"/>
      <c r="J258" s="353"/>
      <c r="K258" s="353"/>
      <c r="L258" s="353"/>
      <c r="M258" s="353"/>
      <c r="N258" s="353"/>
    </row>
    <row r="259" spans="3:14" ht="13.8" hidden="1" x14ac:dyDescent="0.25">
      <c r="C259" s="353"/>
      <c r="D259" s="79"/>
      <c r="E259" s="353"/>
      <c r="F259" s="353"/>
      <c r="H259" s="353"/>
      <c r="I259" s="353"/>
      <c r="J259" s="353"/>
      <c r="K259" s="353"/>
      <c r="L259" s="353"/>
      <c r="M259" s="353"/>
      <c r="N259" s="353"/>
    </row>
    <row r="260" spans="3:14" ht="13.8" hidden="1" x14ac:dyDescent="0.25">
      <c r="C260" s="353"/>
      <c r="D260" s="79"/>
      <c r="E260" s="353"/>
      <c r="F260" s="353"/>
      <c r="H260" s="353"/>
      <c r="I260" s="353"/>
      <c r="J260" s="353"/>
      <c r="K260" s="353"/>
      <c r="L260" s="353"/>
      <c r="M260" s="353"/>
      <c r="N260" s="353"/>
    </row>
    <row r="261" spans="3:14" ht="13.8" hidden="1" x14ac:dyDescent="0.25">
      <c r="C261" s="353"/>
      <c r="D261" s="79"/>
      <c r="E261" s="353"/>
      <c r="F261" s="353"/>
      <c r="H261" s="353"/>
      <c r="I261" s="353"/>
      <c r="J261" s="353"/>
      <c r="K261" s="353"/>
      <c r="L261" s="353"/>
      <c r="M261" s="353"/>
      <c r="N261" s="353"/>
    </row>
    <row r="262" spans="3:14" ht="13.8" hidden="1" x14ac:dyDescent="0.25">
      <c r="C262" s="353"/>
      <c r="D262" s="79"/>
      <c r="E262" s="353"/>
      <c r="F262" s="353"/>
      <c r="H262" s="353"/>
      <c r="I262" s="353"/>
      <c r="J262" s="353"/>
      <c r="K262" s="353"/>
      <c r="L262" s="353"/>
      <c r="M262" s="353"/>
      <c r="N262" s="353"/>
    </row>
    <row r="263" spans="3:14" ht="13.8" hidden="1" x14ac:dyDescent="0.25">
      <c r="C263" s="353"/>
      <c r="D263" s="79"/>
      <c r="E263" s="353"/>
      <c r="F263" s="353"/>
      <c r="H263" s="353"/>
      <c r="I263" s="353"/>
      <c r="J263" s="353"/>
      <c r="K263" s="353"/>
      <c r="L263" s="353"/>
      <c r="M263" s="353"/>
      <c r="N263" s="353"/>
    </row>
    <row r="264" spans="3:14" ht="13.8" hidden="1" x14ac:dyDescent="0.25">
      <c r="C264" s="353"/>
      <c r="D264" s="79"/>
      <c r="E264" s="353"/>
      <c r="F264" s="353"/>
      <c r="H264" s="353"/>
      <c r="I264" s="353"/>
      <c r="J264" s="353"/>
      <c r="K264" s="353"/>
      <c r="L264" s="353"/>
      <c r="M264" s="353"/>
      <c r="N264" s="353"/>
    </row>
    <row r="265" spans="3:14" ht="13.8" hidden="1" x14ac:dyDescent="0.25">
      <c r="C265" s="353"/>
      <c r="D265" s="79"/>
      <c r="E265" s="353"/>
      <c r="F265" s="353"/>
      <c r="H265" s="353"/>
      <c r="I265" s="353"/>
      <c r="J265" s="353"/>
      <c r="K265" s="353"/>
      <c r="L265" s="353"/>
      <c r="M265" s="353"/>
      <c r="N265" s="353"/>
    </row>
    <row r="266" spans="3:14" ht="13.8" hidden="1" x14ac:dyDescent="0.25">
      <c r="C266" s="353"/>
      <c r="D266" s="79"/>
      <c r="E266" s="353"/>
      <c r="F266" s="353"/>
      <c r="H266" s="353"/>
      <c r="I266" s="353"/>
      <c r="J266" s="353"/>
      <c r="K266" s="353"/>
      <c r="L266" s="353"/>
      <c r="M266" s="353"/>
      <c r="N266" s="353"/>
    </row>
    <row r="267" spans="3:14" ht="13.8" hidden="1" x14ac:dyDescent="0.25">
      <c r="C267" s="353"/>
      <c r="D267" s="79"/>
      <c r="E267" s="353"/>
      <c r="F267" s="353"/>
      <c r="H267" s="353"/>
      <c r="I267" s="353"/>
      <c r="J267" s="353"/>
      <c r="K267" s="353"/>
      <c r="L267" s="353"/>
      <c r="M267" s="353"/>
      <c r="N267" s="353"/>
    </row>
    <row r="268" spans="3:14" ht="13.8" hidden="1" x14ac:dyDescent="0.25">
      <c r="C268" s="353"/>
      <c r="D268" s="79"/>
      <c r="E268" s="353"/>
      <c r="F268" s="353"/>
      <c r="H268" s="353"/>
      <c r="I268" s="353"/>
      <c r="J268" s="353"/>
      <c r="K268" s="353"/>
      <c r="L268" s="353"/>
      <c r="M268" s="353"/>
      <c r="N268" s="353"/>
    </row>
    <row r="269" spans="3:14" ht="13.8" hidden="1" x14ac:dyDescent="0.25">
      <c r="C269" s="353"/>
      <c r="D269" s="79"/>
      <c r="E269" s="353"/>
      <c r="F269" s="353"/>
      <c r="H269" s="353"/>
      <c r="I269" s="353"/>
      <c r="J269" s="353"/>
      <c r="K269" s="353"/>
      <c r="L269" s="353"/>
      <c r="M269" s="353"/>
      <c r="N269" s="353"/>
    </row>
    <row r="270" spans="3:14" ht="13.8" hidden="1" x14ac:dyDescent="0.25">
      <c r="C270" s="353"/>
      <c r="D270" s="79"/>
      <c r="E270" s="353"/>
      <c r="F270" s="353"/>
      <c r="H270" s="353"/>
      <c r="I270" s="353"/>
      <c r="J270" s="353"/>
      <c r="K270" s="353"/>
      <c r="L270" s="353"/>
      <c r="M270" s="353"/>
      <c r="N270" s="353"/>
    </row>
    <row r="271" spans="3:14" ht="13.8" hidden="1" x14ac:dyDescent="0.25">
      <c r="C271" s="353"/>
      <c r="D271" s="79"/>
      <c r="E271" s="353"/>
      <c r="F271" s="353"/>
      <c r="H271" s="353"/>
      <c r="I271" s="353"/>
      <c r="J271" s="353"/>
      <c r="K271" s="353"/>
      <c r="L271" s="353"/>
      <c r="M271" s="353"/>
      <c r="N271" s="353"/>
    </row>
    <row r="272" spans="3:14" ht="13.8" hidden="1" x14ac:dyDescent="0.25">
      <c r="C272" s="353"/>
      <c r="D272" s="79"/>
      <c r="E272" s="353"/>
      <c r="F272" s="353"/>
      <c r="H272" s="353"/>
      <c r="I272" s="353"/>
      <c r="J272" s="353"/>
      <c r="K272" s="353"/>
      <c r="L272" s="353"/>
      <c r="M272" s="353"/>
      <c r="N272" s="353"/>
    </row>
    <row r="273" spans="3:14" ht="13.8" hidden="1" x14ac:dyDescent="0.25">
      <c r="C273" s="353"/>
      <c r="D273" s="79"/>
      <c r="E273" s="353"/>
      <c r="F273" s="353"/>
      <c r="H273" s="353"/>
      <c r="I273" s="353"/>
      <c r="J273" s="353"/>
      <c r="K273" s="353"/>
      <c r="L273" s="353"/>
      <c r="M273" s="353"/>
      <c r="N273" s="353"/>
    </row>
    <row r="274" spans="3:14" ht="13.8" hidden="1" x14ac:dyDescent="0.25">
      <c r="C274" s="353"/>
      <c r="D274" s="79"/>
      <c r="E274" s="353"/>
      <c r="F274" s="353"/>
      <c r="H274" s="353"/>
      <c r="I274" s="353"/>
      <c r="J274" s="353"/>
      <c r="K274" s="353"/>
      <c r="L274" s="353"/>
      <c r="M274" s="353"/>
      <c r="N274" s="353"/>
    </row>
    <row r="275" spans="3:14" ht="13.8" hidden="1" x14ac:dyDescent="0.25">
      <c r="C275" s="353"/>
      <c r="D275" s="79"/>
      <c r="E275" s="353"/>
      <c r="F275" s="353"/>
      <c r="H275" s="353"/>
      <c r="I275" s="353"/>
      <c r="J275" s="353"/>
      <c r="K275" s="353"/>
      <c r="L275" s="353"/>
      <c r="M275" s="353"/>
      <c r="N275" s="353"/>
    </row>
    <row r="276" spans="3:14" ht="13.8" hidden="1" x14ac:dyDescent="0.25">
      <c r="C276" s="353"/>
      <c r="D276" s="79"/>
      <c r="E276" s="353"/>
      <c r="F276" s="353"/>
      <c r="H276" s="353"/>
      <c r="I276" s="353"/>
      <c r="J276" s="353"/>
      <c r="K276" s="353"/>
      <c r="L276" s="353"/>
      <c r="M276" s="353"/>
      <c r="N276" s="353"/>
    </row>
    <row r="277" spans="3:14" ht="13.8" hidden="1" x14ac:dyDescent="0.25">
      <c r="C277" s="353"/>
      <c r="D277" s="79"/>
      <c r="E277" s="353"/>
      <c r="F277" s="353"/>
      <c r="H277" s="353"/>
      <c r="I277" s="353"/>
      <c r="J277" s="353"/>
      <c r="K277" s="353"/>
      <c r="L277" s="353"/>
      <c r="M277" s="353"/>
      <c r="N277" s="353"/>
    </row>
    <row r="278" spans="3:14" ht="13.8" hidden="1" x14ac:dyDescent="0.25">
      <c r="C278" s="353"/>
      <c r="D278" s="79"/>
      <c r="E278" s="353"/>
      <c r="F278" s="353"/>
      <c r="H278" s="353"/>
      <c r="I278" s="353"/>
      <c r="J278" s="353"/>
      <c r="K278" s="353"/>
      <c r="L278" s="353"/>
      <c r="M278" s="353"/>
      <c r="N278" s="353"/>
    </row>
    <row r="279" spans="3:14" ht="13.8" hidden="1" x14ac:dyDescent="0.25">
      <c r="C279" s="353"/>
      <c r="D279" s="79"/>
      <c r="E279" s="353"/>
      <c r="F279" s="353"/>
      <c r="H279" s="353"/>
      <c r="I279" s="353"/>
      <c r="J279" s="353"/>
      <c r="K279" s="353"/>
      <c r="L279" s="353"/>
      <c r="M279" s="353"/>
      <c r="N279" s="353"/>
    </row>
    <row r="280" spans="3:14" ht="13.8" hidden="1" x14ac:dyDescent="0.25">
      <c r="C280" s="353"/>
      <c r="D280" s="79"/>
      <c r="E280" s="353"/>
      <c r="F280" s="353"/>
      <c r="H280" s="353"/>
      <c r="I280" s="353"/>
      <c r="J280" s="353"/>
      <c r="K280" s="353"/>
      <c r="L280" s="353"/>
      <c r="M280" s="353"/>
      <c r="N280" s="353"/>
    </row>
    <row r="281" spans="3:14" ht="13.8" hidden="1" x14ac:dyDescent="0.25">
      <c r="C281" s="353"/>
      <c r="D281" s="79"/>
      <c r="E281" s="353"/>
      <c r="F281" s="353"/>
      <c r="H281" s="353"/>
      <c r="I281" s="353"/>
      <c r="J281" s="353"/>
      <c r="K281" s="353"/>
      <c r="L281" s="353"/>
      <c r="M281" s="353"/>
      <c r="N281" s="353"/>
    </row>
    <row r="282" spans="3:14" ht="13.8" hidden="1" x14ac:dyDescent="0.25">
      <c r="C282" s="353"/>
      <c r="D282" s="79"/>
      <c r="E282" s="353"/>
      <c r="F282" s="353"/>
      <c r="H282" s="353"/>
      <c r="I282" s="353"/>
      <c r="J282" s="353"/>
      <c r="K282" s="353"/>
      <c r="L282" s="353"/>
      <c r="M282" s="353"/>
      <c r="N282" s="353"/>
    </row>
    <row r="283" spans="3:14" ht="13.8" hidden="1" x14ac:dyDescent="0.25">
      <c r="C283" s="353"/>
      <c r="D283" s="79"/>
      <c r="E283" s="353"/>
      <c r="F283" s="353"/>
      <c r="H283" s="353"/>
      <c r="I283" s="353"/>
      <c r="J283" s="353"/>
      <c r="K283" s="353"/>
      <c r="L283" s="353"/>
      <c r="M283" s="353"/>
      <c r="N283" s="353"/>
    </row>
    <row r="284" spans="3:14" ht="13.8" hidden="1" x14ac:dyDescent="0.25">
      <c r="C284" s="353"/>
      <c r="D284" s="79"/>
      <c r="E284" s="353"/>
      <c r="F284" s="353"/>
      <c r="H284" s="353"/>
      <c r="I284" s="353"/>
      <c r="J284" s="353"/>
      <c r="K284" s="353"/>
      <c r="L284" s="353"/>
      <c r="M284" s="353"/>
      <c r="N284" s="353"/>
    </row>
    <row r="285" spans="3:14" ht="13.8" hidden="1" x14ac:dyDescent="0.25">
      <c r="C285" s="353"/>
      <c r="D285" s="79"/>
      <c r="E285" s="353"/>
      <c r="F285" s="353"/>
      <c r="H285" s="353"/>
      <c r="I285" s="353"/>
      <c r="J285" s="353"/>
      <c r="K285" s="353"/>
      <c r="L285" s="353"/>
      <c r="M285" s="353"/>
      <c r="N285" s="353"/>
    </row>
    <row r="286" spans="3:14" ht="13.8" hidden="1" x14ac:dyDescent="0.25">
      <c r="C286" s="353"/>
      <c r="D286" s="79"/>
      <c r="E286" s="353"/>
      <c r="F286" s="353"/>
      <c r="H286" s="353"/>
      <c r="I286" s="353"/>
      <c r="J286" s="353"/>
      <c r="K286" s="353"/>
      <c r="L286" s="353"/>
      <c r="M286" s="353"/>
      <c r="N286" s="353"/>
    </row>
    <row r="287" spans="3:14" ht="13.8" hidden="1" x14ac:dyDescent="0.25">
      <c r="C287" s="353"/>
      <c r="D287" s="79"/>
      <c r="E287" s="353"/>
      <c r="F287" s="353"/>
      <c r="H287" s="353"/>
      <c r="I287" s="353"/>
      <c r="J287" s="353"/>
      <c r="K287" s="353"/>
      <c r="L287" s="353"/>
      <c r="M287" s="353"/>
      <c r="N287" s="353"/>
    </row>
    <row r="288" spans="3:14" ht="13.8" hidden="1" x14ac:dyDescent="0.25">
      <c r="C288" s="353"/>
      <c r="D288" s="79"/>
      <c r="E288" s="353"/>
      <c r="F288" s="353"/>
      <c r="H288" s="353"/>
      <c r="I288" s="353"/>
      <c r="J288" s="353"/>
      <c r="K288" s="353"/>
      <c r="L288" s="353"/>
      <c r="M288" s="353"/>
      <c r="N288" s="353"/>
    </row>
    <row r="289" spans="3:14" ht="13.8" hidden="1" x14ac:dyDescent="0.25">
      <c r="C289" s="353"/>
      <c r="D289" s="79"/>
      <c r="E289" s="353"/>
      <c r="F289" s="353"/>
      <c r="H289" s="353"/>
      <c r="I289" s="353"/>
      <c r="J289" s="353"/>
      <c r="K289" s="353"/>
      <c r="L289" s="353"/>
      <c r="M289" s="353"/>
      <c r="N289" s="353"/>
    </row>
    <row r="290" spans="3:14" ht="13.8" hidden="1" x14ac:dyDescent="0.25">
      <c r="C290" s="353"/>
      <c r="D290" s="79"/>
      <c r="E290" s="353"/>
      <c r="F290" s="353"/>
      <c r="H290" s="353"/>
      <c r="I290" s="353"/>
      <c r="J290" s="353"/>
      <c r="K290" s="353"/>
      <c r="L290" s="353"/>
      <c r="M290" s="353"/>
      <c r="N290" s="353"/>
    </row>
    <row r="291" spans="3:14" ht="13.8" hidden="1" x14ac:dyDescent="0.25">
      <c r="C291" s="353"/>
      <c r="D291" s="79"/>
      <c r="E291" s="353"/>
      <c r="F291" s="353"/>
      <c r="H291" s="353"/>
      <c r="I291" s="353"/>
      <c r="J291" s="353"/>
      <c r="K291" s="353"/>
      <c r="L291" s="353"/>
      <c r="M291" s="353"/>
      <c r="N291" s="353"/>
    </row>
    <row r="292" spans="3:14" ht="13.8" hidden="1" x14ac:dyDescent="0.25">
      <c r="C292" s="353"/>
      <c r="D292" s="79"/>
      <c r="E292" s="353"/>
      <c r="F292" s="353"/>
      <c r="H292" s="353"/>
      <c r="I292" s="353"/>
      <c r="J292" s="353"/>
      <c r="K292" s="353"/>
      <c r="L292" s="353"/>
      <c r="M292" s="353"/>
      <c r="N292" s="353"/>
    </row>
    <row r="293" spans="3:14" ht="13.8" hidden="1" x14ac:dyDescent="0.25">
      <c r="C293" s="353"/>
      <c r="D293" s="79"/>
      <c r="E293" s="353"/>
      <c r="F293" s="353"/>
      <c r="H293" s="353"/>
      <c r="I293" s="353"/>
      <c r="J293" s="353"/>
      <c r="K293" s="353"/>
      <c r="L293" s="353"/>
      <c r="M293" s="353"/>
      <c r="N293" s="353"/>
    </row>
    <row r="294" spans="3:14" ht="13.8" hidden="1" x14ac:dyDescent="0.25">
      <c r="C294" s="353"/>
      <c r="D294" s="79"/>
      <c r="E294" s="353"/>
      <c r="F294" s="353"/>
      <c r="H294" s="353"/>
      <c r="I294" s="353"/>
      <c r="J294" s="353"/>
      <c r="K294" s="353"/>
      <c r="L294" s="353"/>
      <c r="M294" s="353"/>
      <c r="N294" s="353"/>
    </row>
    <row r="295" spans="3:14" ht="13.8" hidden="1" x14ac:dyDescent="0.25">
      <c r="C295" s="353"/>
      <c r="D295" s="79"/>
      <c r="E295" s="353"/>
      <c r="F295" s="353"/>
      <c r="H295" s="353"/>
      <c r="I295" s="353"/>
      <c r="J295" s="353"/>
      <c r="K295" s="353"/>
      <c r="L295" s="353"/>
      <c r="M295" s="353"/>
      <c r="N295" s="353"/>
    </row>
    <row r="296" spans="3:14" ht="13.8" hidden="1" x14ac:dyDescent="0.25">
      <c r="C296" s="353"/>
      <c r="D296" s="79"/>
      <c r="E296" s="353"/>
      <c r="F296" s="353"/>
      <c r="H296" s="353"/>
      <c r="I296" s="353"/>
      <c r="J296" s="353"/>
      <c r="K296" s="353"/>
      <c r="L296" s="353"/>
      <c r="M296" s="353"/>
      <c r="N296" s="353"/>
    </row>
    <row r="297" spans="3:14" ht="13.8" hidden="1" x14ac:dyDescent="0.25">
      <c r="C297" s="353"/>
      <c r="D297" s="79"/>
      <c r="E297" s="353"/>
      <c r="F297" s="353"/>
      <c r="H297" s="353"/>
      <c r="I297" s="353"/>
      <c r="J297" s="353"/>
      <c r="K297" s="353"/>
      <c r="L297" s="353"/>
      <c r="M297" s="353"/>
      <c r="N297" s="353"/>
    </row>
    <row r="298" spans="3:14" ht="13.8" hidden="1" x14ac:dyDescent="0.25">
      <c r="C298" s="353"/>
      <c r="D298" s="79"/>
      <c r="E298" s="353"/>
      <c r="F298" s="353"/>
      <c r="H298" s="353"/>
      <c r="I298" s="353"/>
      <c r="J298" s="353"/>
      <c r="K298" s="353"/>
      <c r="L298" s="353"/>
      <c r="M298" s="353"/>
      <c r="N298" s="353"/>
    </row>
    <row r="299" spans="3:14" ht="13.8" hidden="1" x14ac:dyDescent="0.25">
      <c r="C299" s="353"/>
      <c r="D299" s="79"/>
      <c r="E299" s="353"/>
      <c r="F299" s="353"/>
      <c r="H299" s="353"/>
      <c r="I299" s="353"/>
      <c r="J299" s="353"/>
      <c r="K299" s="353"/>
      <c r="L299" s="353"/>
      <c r="M299" s="353"/>
      <c r="N299" s="353"/>
    </row>
    <row r="300" spans="3:14" ht="13.8" hidden="1" x14ac:dyDescent="0.25">
      <c r="C300" s="353"/>
      <c r="D300" s="79"/>
      <c r="E300" s="353"/>
      <c r="F300" s="353"/>
      <c r="H300" s="353"/>
      <c r="I300" s="353"/>
      <c r="J300" s="353"/>
      <c r="K300" s="353"/>
      <c r="L300" s="353"/>
      <c r="M300" s="353"/>
      <c r="N300" s="353"/>
    </row>
    <row r="301" spans="3:14" ht="13.8" hidden="1" x14ac:dyDescent="0.25">
      <c r="C301" s="353"/>
      <c r="D301" s="79"/>
      <c r="E301" s="353"/>
      <c r="F301" s="353"/>
      <c r="H301" s="353"/>
      <c r="I301" s="353"/>
      <c r="J301" s="353"/>
      <c r="K301" s="353"/>
      <c r="L301" s="353"/>
      <c r="M301" s="353"/>
      <c r="N301" s="353"/>
    </row>
    <row r="302" spans="3:14" ht="13.8" hidden="1" x14ac:dyDescent="0.25">
      <c r="C302" s="353"/>
      <c r="D302" s="79"/>
      <c r="E302" s="353"/>
      <c r="F302" s="353"/>
      <c r="H302" s="353"/>
      <c r="I302" s="353"/>
      <c r="J302" s="353"/>
      <c r="K302" s="353"/>
      <c r="L302" s="353"/>
      <c r="M302" s="353"/>
      <c r="N302" s="353"/>
    </row>
    <row r="303" spans="3:14" ht="13.8" hidden="1" x14ac:dyDescent="0.25">
      <c r="C303" s="353"/>
      <c r="D303" s="79"/>
      <c r="E303" s="353"/>
      <c r="F303" s="353"/>
      <c r="H303" s="353"/>
      <c r="I303" s="353"/>
      <c r="J303" s="353"/>
      <c r="K303" s="353"/>
      <c r="L303" s="353"/>
      <c r="M303" s="353"/>
      <c r="N303" s="353"/>
    </row>
    <row r="304" spans="3:14" ht="13.8" hidden="1" x14ac:dyDescent="0.25">
      <c r="C304" s="353"/>
      <c r="D304" s="79"/>
      <c r="E304" s="353"/>
      <c r="F304" s="353"/>
      <c r="H304" s="353"/>
      <c r="I304" s="353"/>
      <c r="J304" s="353"/>
      <c r="K304" s="353"/>
      <c r="L304" s="353"/>
      <c r="M304" s="353"/>
      <c r="N304" s="353"/>
    </row>
    <row r="305" spans="3:14" ht="13.8" hidden="1" x14ac:dyDescent="0.25">
      <c r="C305" s="353"/>
      <c r="D305" s="79"/>
      <c r="E305" s="353"/>
      <c r="F305" s="353"/>
      <c r="H305" s="353"/>
      <c r="I305" s="353"/>
      <c r="J305" s="353"/>
      <c r="K305" s="353"/>
      <c r="L305" s="353"/>
      <c r="M305" s="353"/>
      <c r="N305" s="353"/>
    </row>
    <row r="306" spans="3:14" ht="13.8" hidden="1" x14ac:dyDescent="0.25">
      <c r="C306" s="353"/>
      <c r="D306" s="79"/>
      <c r="E306" s="353"/>
      <c r="F306" s="353"/>
      <c r="H306" s="353"/>
      <c r="I306" s="353"/>
      <c r="J306" s="353"/>
      <c r="K306" s="353"/>
      <c r="L306" s="353"/>
      <c r="M306" s="353"/>
      <c r="N306" s="353"/>
    </row>
    <row r="307" spans="3:14" ht="13.8" hidden="1" x14ac:dyDescent="0.25">
      <c r="C307" s="353"/>
      <c r="D307" s="79"/>
      <c r="E307" s="353"/>
      <c r="F307" s="353"/>
      <c r="H307" s="353"/>
      <c r="I307" s="353"/>
      <c r="J307" s="353"/>
      <c r="K307" s="353"/>
      <c r="L307" s="353"/>
      <c r="M307" s="353"/>
      <c r="N307" s="353"/>
    </row>
    <row r="308" spans="3:14" ht="13.8" hidden="1" x14ac:dyDescent="0.25">
      <c r="C308" s="353"/>
      <c r="D308" s="79"/>
      <c r="E308" s="353"/>
      <c r="F308" s="353"/>
      <c r="H308" s="353"/>
      <c r="I308" s="353"/>
      <c r="J308" s="353"/>
      <c r="K308" s="353"/>
      <c r="L308" s="353"/>
      <c r="M308" s="353"/>
      <c r="N308" s="353"/>
    </row>
    <row r="309" spans="3:14" ht="13.8" hidden="1" x14ac:dyDescent="0.25">
      <c r="C309" s="353"/>
      <c r="D309" s="79"/>
      <c r="E309" s="353"/>
      <c r="F309" s="353"/>
      <c r="H309" s="353"/>
      <c r="I309" s="353"/>
      <c r="J309" s="353"/>
      <c r="K309" s="353"/>
      <c r="L309" s="353"/>
      <c r="M309" s="353"/>
      <c r="N309" s="353"/>
    </row>
    <row r="310" spans="3:14" ht="13.8" hidden="1" x14ac:dyDescent="0.25">
      <c r="C310" s="353"/>
      <c r="D310" s="79"/>
      <c r="E310" s="353"/>
      <c r="F310" s="353"/>
      <c r="H310" s="353"/>
      <c r="I310" s="353"/>
      <c r="J310" s="353"/>
      <c r="K310" s="353"/>
      <c r="L310" s="353"/>
      <c r="M310" s="353"/>
      <c r="N310" s="353"/>
    </row>
    <row r="311" spans="3:14" ht="13.8" hidden="1" x14ac:dyDescent="0.25">
      <c r="C311" s="353"/>
      <c r="D311" s="79"/>
      <c r="E311" s="353"/>
      <c r="F311" s="353"/>
      <c r="H311" s="353"/>
      <c r="I311" s="353"/>
      <c r="J311" s="353"/>
      <c r="K311" s="353"/>
      <c r="L311" s="353"/>
      <c r="M311" s="353"/>
      <c r="N311" s="353"/>
    </row>
    <row r="312" spans="3:14" ht="13.8" hidden="1" x14ac:dyDescent="0.25">
      <c r="C312" s="353"/>
      <c r="D312" s="79"/>
      <c r="E312" s="353"/>
      <c r="F312" s="353"/>
      <c r="H312" s="353"/>
      <c r="I312" s="353"/>
      <c r="J312" s="353"/>
      <c r="K312" s="353"/>
      <c r="L312" s="353"/>
      <c r="M312" s="353"/>
      <c r="N312" s="353"/>
    </row>
    <row r="313" spans="3:14" ht="13.8" hidden="1" x14ac:dyDescent="0.25">
      <c r="C313" s="353"/>
      <c r="D313" s="79"/>
      <c r="E313" s="353"/>
      <c r="F313" s="353"/>
      <c r="H313" s="353"/>
      <c r="I313" s="353"/>
      <c r="J313" s="353"/>
      <c r="K313" s="353"/>
      <c r="L313" s="353"/>
      <c r="M313" s="353"/>
      <c r="N313" s="353"/>
    </row>
    <row r="314" spans="3:14" ht="13.8" hidden="1" x14ac:dyDescent="0.25">
      <c r="C314" s="353"/>
      <c r="D314" s="79"/>
      <c r="E314" s="353"/>
      <c r="F314" s="353"/>
      <c r="H314" s="353"/>
      <c r="I314" s="353"/>
      <c r="J314" s="353"/>
      <c r="K314" s="353"/>
      <c r="L314" s="353"/>
      <c r="M314" s="353"/>
      <c r="N314" s="353"/>
    </row>
    <row r="315" spans="3:14" ht="13.8" hidden="1" x14ac:dyDescent="0.25">
      <c r="C315" s="353"/>
      <c r="D315" s="79"/>
      <c r="E315" s="353"/>
      <c r="F315" s="353"/>
      <c r="H315" s="353"/>
      <c r="I315" s="353"/>
      <c r="J315" s="353"/>
      <c r="K315" s="353"/>
      <c r="L315" s="353"/>
      <c r="M315" s="353"/>
      <c r="N315" s="353"/>
    </row>
    <row r="316" spans="3:14" ht="13.8" hidden="1" x14ac:dyDescent="0.25">
      <c r="C316" s="353"/>
      <c r="D316" s="79"/>
      <c r="E316" s="353"/>
      <c r="F316" s="353"/>
      <c r="H316" s="353"/>
      <c r="I316" s="353"/>
      <c r="J316" s="353"/>
      <c r="K316" s="353"/>
      <c r="L316" s="353"/>
      <c r="M316" s="353"/>
      <c r="N316" s="353"/>
    </row>
    <row r="317" spans="3:14" ht="13.8" hidden="1" x14ac:dyDescent="0.25">
      <c r="C317" s="353"/>
      <c r="D317" s="79"/>
      <c r="E317" s="353"/>
      <c r="F317" s="353"/>
      <c r="H317" s="353"/>
      <c r="I317" s="353"/>
      <c r="J317" s="353"/>
      <c r="K317" s="353"/>
      <c r="L317" s="353"/>
      <c r="M317" s="353"/>
      <c r="N317" s="353"/>
    </row>
    <row r="318" spans="3:14" ht="13.8" hidden="1" x14ac:dyDescent="0.25">
      <c r="C318" s="353"/>
      <c r="D318" s="79"/>
      <c r="E318" s="353"/>
      <c r="F318" s="353"/>
      <c r="H318" s="353"/>
      <c r="I318" s="353"/>
      <c r="J318" s="353"/>
      <c r="K318" s="353"/>
      <c r="L318" s="353"/>
      <c r="M318" s="353"/>
      <c r="N318" s="353"/>
    </row>
    <row r="319" spans="3:14" ht="13.8" hidden="1" x14ac:dyDescent="0.25">
      <c r="C319" s="353"/>
      <c r="D319" s="79"/>
      <c r="E319" s="353"/>
      <c r="F319" s="353"/>
      <c r="H319" s="353"/>
      <c r="I319" s="353"/>
      <c r="J319" s="353"/>
      <c r="K319" s="353"/>
      <c r="L319" s="353"/>
      <c r="M319" s="353"/>
      <c r="N319" s="353"/>
    </row>
    <row r="320" spans="3:14" ht="13.8" hidden="1" x14ac:dyDescent="0.25">
      <c r="C320" s="353"/>
      <c r="D320" s="79"/>
      <c r="E320" s="353"/>
      <c r="F320" s="353"/>
      <c r="H320" s="353"/>
      <c r="I320" s="353"/>
      <c r="J320" s="353"/>
      <c r="K320" s="353"/>
      <c r="L320" s="353"/>
      <c r="M320" s="353"/>
      <c r="N320" s="353"/>
    </row>
    <row r="321" spans="3:14" ht="13.8" hidden="1" x14ac:dyDescent="0.25">
      <c r="C321" s="353"/>
      <c r="D321" s="79"/>
      <c r="E321" s="353"/>
      <c r="F321" s="353"/>
      <c r="H321" s="353"/>
      <c r="I321" s="353"/>
      <c r="J321" s="353"/>
      <c r="K321" s="353"/>
      <c r="L321" s="353"/>
      <c r="M321" s="353"/>
      <c r="N321" s="353"/>
    </row>
    <row r="322" spans="3:14" ht="13.8" hidden="1" x14ac:dyDescent="0.25">
      <c r="C322" s="353"/>
      <c r="D322" s="79"/>
      <c r="E322" s="353"/>
      <c r="F322" s="353"/>
      <c r="H322" s="353"/>
      <c r="I322" s="353"/>
      <c r="J322" s="353"/>
      <c r="K322" s="353"/>
      <c r="L322" s="353"/>
      <c r="M322" s="353"/>
      <c r="N322" s="353"/>
    </row>
    <row r="323" spans="3:14" ht="13.8" hidden="1" x14ac:dyDescent="0.25">
      <c r="C323" s="353"/>
      <c r="D323" s="79"/>
      <c r="E323" s="353"/>
      <c r="F323" s="353"/>
      <c r="H323" s="353"/>
      <c r="I323" s="353"/>
      <c r="J323" s="353"/>
      <c r="K323" s="353"/>
      <c r="L323" s="353"/>
      <c r="M323" s="353"/>
      <c r="N323" s="353"/>
    </row>
    <row r="324" spans="3:14" ht="13.8" hidden="1" x14ac:dyDescent="0.25">
      <c r="C324" s="353"/>
      <c r="D324" s="79"/>
      <c r="E324" s="353"/>
      <c r="F324" s="353"/>
      <c r="H324" s="353"/>
      <c r="I324" s="353"/>
      <c r="J324" s="353"/>
      <c r="K324" s="353"/>
      <c r="L324" s="353"/>
      <c r="M324" s="353"/>
      <c r="N324" s="353"/>
    </row>
    <row r="325" spans="3:14" ht="13.8" hidden="1" x14ac:dyDescent="0.25">
      <c r="C325" s="353"/>
      <c r="D325" s="79"/>
      <c r="E325" s="353"/>
      <c r="F325" s="353"/>
      <c r="H325" s="353"/>
      <c r="I325" s="353"/>
      <c r="J325" s="353"/>
      <c r="K325" s="353"/>
      <c r="L325" s="353"/>
      <c r="M325" s="353"/>
      <c r="N325" s="353"/>
    </row>
    <row r="326" spans="3:14" ht="13.8" hidden="1" x14ac:dyDescent="0.25">
      <c r="C326" s="353"/>
      <c r="D326" s="79"/>
      <c r="E326" s="353"/>
      <c r="F326" s="353"/>
      <c r="H326" s="353"/>
      <c r="I326" s="353"/>
      <c r="J326" s="353"/>
      <c r="K326" s="353"/>
      <c r="L326" s="353"/>
      <c r="M326" s="353"/>
      <c r="N326" s="353"/>
    </row>
    <row r="327" spans="3:14" ht="13.8" hidden="1" x14ac:dyDescent="0.25">
      <c r="C327" s="353"/>
      <c r="D327" s="79"/>
      <c r="E327" s="353"/>
      <c r="F327" s="353"/>
      <c r="H327" s="353"/>
      <c r="I327" s="353"/>
      <c r="J327" s="353"/>
      <c r="K327" s="353"/>
      <c r="L327" s="353"/>
      <c r="M327" s="353"/>
      <c r="N327" s="353"/>
    </row>
    <row r="328" spans="3:14" ht="13.8" hidden="1" x14ac:dyDescent="0.25">
      <c r="C328" s="353"/>
      <c r="D328" s="79"/>
      <c r="E328" s="353"/>
      <c r="F328" s="353"/>
      <c r="H328" s="353"/>
      <c r="I328" s="353"/>
      <c r="J328" s="353"/>
      <c r="K328" s="353"/>
      <c r="L328" s="353"/>
      <c r="M328" s="353"/>
      <c r="N328" s="353"/>
    </row>
    <row r="329" spans="3:14" ht="13.8" hidden="1" x14ac:dyDescent="0.25">
      <c r="C329" s="353"/>
      <c r="D329" s="79"/>
      <c r="E329" s="353"/>
      <c r="F329" s="353"/>
      <c r="H329" s="353"/>
      <c r="I329" s="353"/>
      <c r="J329" s="353"/>
      <c r="K329" s="353"/>
      <c r="L329" s="353"/>
      <c r="M329" s="353"/>
      <c r="N329" s="353"/>
    </row>
    <row r="330" spans="3:14" ht="13.8" hidden="1" x14ac:dyDescent="0.25">
      <c r="C330" s="353"/>
      <c r="D330" s="79"/>
      <c r="E330" s="353"/>
      <c r="F330" s="353"/>
      <c r="H330" s="353"/>
      <c r="I330" s="353"/>
      <c r="J330" s="353"/>
      <c r="K330" s="353"/>
      <c r="L330" s="353"/>
      <c r="M330" s="353"/>
      <c r="N330" s="353"/>
    </row>
    <row r="331" spans="3:14" ht="13.8" hidden="1" x14ac:dyDescent="0.25">
      <c r="C331" s="353"/>
      <c r="D331" s="79"/>
      <c r="E331" s="353"/>
      <c r="F331" s="353"/>
      <c r="H331" s="353"/>
      <c r="I331" s="353"/>
      <c r="J331" s="353"/>
      <c r="K331" s="353"/>
      <c r="L331" s="353"/>
      <c r="M331" s="353"/>
      <c r="N331" s="353"/>
    </row>
    <row r="332" spans="3:14" ht="13.8" hidden="1" x14ac:dyDescent="0.25">
      <c r="C332" s="353"/>
      <c r="D332" s="79"/>
      <c r="E332" s="353"/>
      <c r="F332" s="353"/>
      <c r="H332" s="353"/>
      <c r="I332" s="353"/>
      <c r="J332" s="353"/>
      <c r="K332" s="353"/>
      <c r="L332" s="353"/>
      <c r="M332" s="353"/>
      <c r="N332" s="353"/>
    </row>
    <row r="333" spans="3:14" ht="13.8" hidden="1" x14ac:dyDescent="0.25">
      <c r="C333" s="353"/>
      <c r="D333" s="79"/>
      <c r="E333" s="353"/>
      <c r="F333" s="353"/>
      <c r="H333" s="353"/>
      <c r="I333" s="353"/>
      <c r="J333" s="353"/>
      <c r="K333" s="353"/>
      <c r="L333" s="353"/>
      <c r="M333" s="353"/>
      <c r="N333" s="353"/>
    </row>
    <row r="334" spans="3:14" ht="13.8" hidden="1" x14ac:dyDescent="0.25">
      <c r="C334" s="353"/>
      <c r="D334" s="79"/>
      <c r="E334" s="353"/>
      <c r="F334" s="353"/>
      <c r="H334" s="353"/>
      <c r="I334" s="353"/>
      <c r="J334" s="353"/>
      <c r="K334" s="353"/>
      <c r="L334" s="353"/>
      <c r="M334" s="353"/>
      <c r="N334" s="353"/>
    </row>
    <row r="335" spans="3:14" ht="13.8" hidden="1" x14ac:dyDescent="0.25">
      <c r="C335" s="353"/>
      <c r="D335" s="79"/>
      <c r="E335" s="353"/>
      <c r="F335" s="353"/>
      <c r="H335" s="353"/>
      <c r="I335" s="353"/>
      <c r="J335" s="353"/>
      <c r="K335" s="353"/>
      <c r="L335" s="353"/>
      <c r="M335" s="353"/>
      <c r="N335" s="353"/>
    </row>
    <row r="336" spans="3:14" ht="13.8" hidden="1" x14ac:dyDescent="0.25">
      <c r="C336" s="353"/>
      <c r="D336" s="79"/>
      <c r="E336" s="353"/>
      <c r="F336" s="353"/>
      <c r="H336" s="353"/>
      <c r="I336" s="353"/>
      <c r="J336" s="353"/>
      <c r="K336" s="353"/>
      <c r="L336" s="353"/>
      <c r="M336" s="353"/>
      <c r="N336" s="353"/>
    </row>
    <row r="337" spans="3:14" ht="13.8" hidden="1" x14ac:dyDescent="0.25">
      <c r="C337" s="353"/>
      <c r="D337" s="79"/>
      <c r="E337" s="353"/>
      <c r="F337" s="353"/>
      <c r="H337" s="353"/>
      <c r="I337" s="353"/>
      <c r="J337" s="353"/>
      <c r="K337" s="353"/>
      <c r="L337" s="353"/>
      <c r="M337" s="353"/>
      <c r="N337" s="353"/>
    </row>
    <row r="338" spans="3:14" ht="13.8" hidden="1" x14ac:dyDescent="0.25">
      <c r="C338" s="353"/>
      <c r="D338" s="79"/>
      <c r="E338" s="353"/>
      <c r="F338" s="353"/>
      <c r="H338" s="353"/>
      <c r="I338" s="353"/>
      <c r="J338" s="353"/>
      <c r="K338" s="353"/>
      <c r="L338" s="353"/>
      <c r="M338" s="353"/>
      <c r="N338" s="353"/>
    </row>
    <row r="339" spans="3:14" ht="13.8" hidden="1" x14ac:dyDescent="0.25">
      <c r="C339" s="353"/>
      <c r="D339" s="79"/>
      <c r="E339" s="353"/>
      <c r="F339" s="353"/>
      <c r="H339" s="353"/>
      <c r="I339" s="353"/>
      <c r="J339" s="353"/>
      <c r="K339" s="353"/>
      <c r="L339" s="353"/>
      <c r="M339" s="353"/>
      <c r="N339" s="353"/>
    </row>
    <row r="340" spans="3:14" ht="13.8" hidden="1" x14ac:dyDescent="0.25">
      <c r="C340" s="353"/>
      <c r="D340" s="79"/>
      <c r="E340" s="353"/>
      <c r="F340" s="353"/>
      <c r="H340" s="353"/>
      <c r="I340" s="353"/>
      <c r="J340" s="353"/>
      <c r="K340" s="353"/>
      <c r="L340" s="353"/>
      <c r="M340" s="353"/>
      <c r="N340" s="353"/>
    </row>
    <row r="341" spans="3:14" ht="13.8" hidden="1" x14ac:dyDescent="0.25">
      <c r="C341" s="353"/>
      <c r="D341" s="79"/>
      <c r="E341" s="353"/>
      <c r="F341" s="353"/>
      <c r="H341" s="353"/>
      <c r="I341" s="353"/>
      <c r="J341" s="353"/>
      <c r="K341" s="353"/>
      <c r="L341" s="353"/>
      <c r="M341" s="353"/>
      <c r="N341" s="353"/>
    </row>
    <row r="342" spans="3:14" ht="13.8" hidden="1" x14ac:dyDescent="0.25">
      <c r="C342" s="353"/>
      <c r="D342" s="79"/>
      <c r="E342" s="353"/>
      <c r="F342" s="353"/>
      <c r="H342" s="353"/>
      <c r="I342" s="353"/>
      <c r="J342" s="353"/>
      <c r="K342" s="353"/>
      <c r="L342" s="353"/>
      <c r="M342" s="353"/>
      <c r="N342" s="353"/>
    </row>
    <row r="343" spans="3:14" ht="13.8" hidden="1" x14ac:dyDescent="0.25">
      <c r="C343" s="353"/>
      <c r="D343" s="79"/>
      <c r="E343" s="353"/>
      <c r="F343" s="353"/>
      <c r="H343" s="353"/>
      <c r="I343" s="353"/>
      <c r="J343" s="353"/>
      <c r="K343" s="353"/>
      <c r="L343" s="353"/>
      <c r="M343" s="353"/>
      <c r="N343" s="353"/>
    </row>
    <row r="344" spans="3:14" ht="13.8" hidden="1" x14ac:dyDescent="0.25">
      <c r="C344" s="353"/>
      <c r="D344" s="79"/>
      <c r="E344" s="353"/>
      <c r="F344" s="353"/>
      <c r="H344" s="353"/>
      <c r="I344" s="353"/>
      <c r="J344" s="353"/>
      <c r="K344" s="353"/>
      <c r="L344" s="353"/>
      <c r="M344" s="353"/>
      <c r="N344" s="353"/>
    </row>
    <row r="345" spans="3:14" ht="13.8" hidden="1" x14ac:dyDescent="0.25">
      <c r="C345" s="353"/>
      <c r="D345" s="79"/>
      <c r="E345" s="353"/>
      <c r="F345" s="353"/>
      <c r="H345" s="353"/>
      <c r="I345" s="353"/>
      <c r="J345" s="353"/>
      <c r="K345" s="353"/>
      <c r="L345" s="353"/>
      <c r="M345" s="353"/>
      <c r="N345" s="353"/>
    </row>
    <row r="346" spans="3:14" ht="13.8" hidden="1" x14ac:dyDescent="0.25">
      <c r="C346" s="353"/>
      <c r="D346" s="79"/>
      <c r="E346" s="353"/>
      <c r="F346" s="353"/>
      <c r="H346" s="353"/>
      <c r="I346" s="353"/>
      <c r="J346" s="353"/>
      <c r="K346" s="353"/>
      <c r="L346" s="353"/>
      <c r="M346" s="353"/>
      <c r="N346" s="353"/>
    </row>
    <row r="347" spans="3:14" ht="13.8" hidden="1" x14ac:dyDescent="0.25">
      <c r="C347" s="353"/>
      <c r="D347" s="79"/>
      <c r="E347" s="353"/>
      <c r="F347" s="353"/>
      <c r="H347" s="353"/>
      <c r="I347" s="353"/>
      <c r="J347" s="353"/>
      <c r="K347" s="353"/>
      <c r="L347" s="353"/>
      <c r="M347" s="353"/>
      <c r="N347" s="353"/>
    </row>
    <row r="348" spans="3:14" ht="13.8" hidden="1" x14ac:dyDescent="0.25">
      <c r="C348" s="353"/>
      <c r="D348" s="79"/>
      <c r="E348" s="353"/>
      <c r="F348" s="353"/>
      <c r="H348" s="353"/>
      <c r="I348" s="353"/>
      <c r="J348" s="353"/>
      <c r="K348" s="353"/>
      <c r="L348" s="353"/>
      <c r="M348" s="353"/>
      <c r="N348" s="353"/>
    </row>
    <row r="349" spans="3:14" ht="13.8" hidden="1" x14ac:dyDescent="0.25">
      <c r="C349" s="353"/>
      <c r="D349" s="79"/>
      <c r="E349" s="353"/>
      <c r="F349" s="353"/>
      <c r="H349" s="353"/>
      <c r="I349" s="353"/>
      <c r="J349" s="353"/>
      <c r="K349" s="353"/>
      <c r="L349" s="353"/>
      <c r="M349" s="353"/>
      <c r="N349" s="353"/>
    </row>
    <row r="350" spans="3:14" ht="13.8" hidden="1" x14ac:dyDescent="0.25">
      <c r="C350" s="353"/>
      <c r="D350" s="79"/>
      <c r="E350" s="353"/>
      <c r="F350" s="353"/>
      <c r="H350" s="353"/>
      <c r="I350" s="353"/>
      <c r="J350" s="353"/>
      <c r="K350" s="353"/>
      <c r="L350" s="353"/>
      <c r="M350" s="353"/>
      <c r="N350" s="353"/>
    </row>
    <row r="351" spans="3:14" ht="13.8" hidden="1" x14ac:dyDescent="0.25">
      <c r="C351" s="353"/>
      <c r="D351" s="79"/>
      <c r="E351" s="353"/>
      <c r="F351" s="353"/>
      <c r="H351" s="353"/>
      <c r="I351" s="353"/>
      <c r="J351" s="353"/>
      <c r="K351" s="353"/>
      <c r="L351" s="353"/>
      <c r="M351" s="353"/>
      <c r="N351" s="353"/>
    </row>
    <row r="352" spans="3:14" ht="13.8" hidden="1" x14ac:dyDescent="0.25">
      <c r="C352" s="353"/>
      <c r="D352" s="79"/>
      <c r="E352" s="353"/>
      <c r="F352" s="353"/>
      <c r="H352" s="353"/>
      <c r="I352" s="353"/>
      <c r="J352" s="353"/>
      <c r="K352" s="353"/>
      <c r="L352" s="353"/>
      <c r="M352" s="353"/>
      <c r="N352" s="353"/>
    </row>
    <row r="353" spans="3:14" ht="13.8" hidden="1" x14ac:dyDescent="0.25">
      <c r="C353" s="353"/>
      <c r="D353" s="79"/>
      <c r="E353" s="353"/>
      <c r="F353" s="353"/>
      <c r="H353" s="353"/>
      <c r="I353" s="353"/>
      <c r="J353" s="353"/>
      <c r="K353" s="353"/>
      <c r="L353" s="353"/>
      <c r="M353" s="353"/>
      <c r="N353" s="353"/>
    </row>
    <row r="354" spans="3:14" ht="13.8" hidden="1" x14ac:dyDescent="0.25">
      <c r="C354" s="353"/>
      <c r="D354" s="79"/>
      <c r="E354" s="353"/>
      <c r="F354" s="353"/>
      <c r="H354" s="353"/>
      <c r="I354" s="353"/>
      <c r="J354" s="353"/>
      <c r="K354" s="353"/>
      <c r="L354" s="353"/>
      <c r="M354" s="353"/>
      <c r="N354" s="353"/>
    </row>
    <row r="355" spans="3:14" ht="13.8" hidden="1" x14ac:dyDescent="0.25">
      <c r="C355" s="353"/>
      <c r="D355" s="79"/>
      <c r="E355" s="353"/>
      <c r="F355" s="353"/>
      <c r="H355" s="353"/>
      <c r="I355" s="353"/>
      <c r="J355" s="353"/>
      <c r="K355" s="353"/>
      <c r="L355" s="353"/>
      <c r="M355" s="353"/>
      <c r="N355" s="353"/>
    </row>
    <row r="356" spans="3:14" ht="13.8" hidden="1" x14ac:dyDescent="0.25">
      <c r="C356" s="353"/>
      <c r="D356" s="79"/>
      <c r="E356" s="353"/>
      <c r="F356" s="353"/>
      <c r="H356" s="353"/>
      <c r="I356" s="353"/>
      <c r="J356" s="353"/>
      <c r="K356" s="353"/>
      <c r="L356" s="353"/>
      <c r="M356" s="353"/>
      <c r="N356" s="353"/>
    </row>
    <row r="357" spans="3:14" ht="13.8" hidden="1" x14ac:dyDescent="0.25">
      <c r="C357" s="353"/>
      <c r="D357" s="79"/>
      <c r="E357" s="353"/>
      <c r="F357" s="353"/>
      <c r="H357" s="353"/>
      <c r="I357" s="353"/>
      <c r="J357" s="353"/>
      <c r="K357" s="353"/>
      <c r="L357" s="353"/>
      <c r="M357" s="353"/>
      <c r="N357" s="353"/>
    </row>
    <row r="358" spans="3:14" ht="13.8" hidden="1" x14ac:dyDescent="0.25">
      <c r="C358" s="353"/>
      <c r="D358" s="79"/>
      <c r="E358" s="353"/>
      <c r="F358" s="353"/>
      <c r="H358" s="353"/>
      <c r="I358" s="353"/>
      <c r="J358" s="353"/>
      <c r="K358" s="353"/>
      <c r="L358" s="353"/>
      <c r="M358" s="353"/>
      <c r="N358" s="353"/>
    </row>
    <row r="359" spans="3:14" ht="13.8" hidden="1" x14ac:dyDescent="0.25">
      <c r="C359" s="353"/>
      <c r="D359" s="79"/>
      <c r="E359" s="353"/>
      <c r="F359" s="353"/>
      <c r="H359" s="353"/>
      <c r="I359" s="353"/>
      <c r="J359" s="353"/>
      <c r="K359" s="353"/>
      <c r="L359" s="353"/>
      <c r="M359" s="353"/>
      <c r="N359" s="353"/>
    </row>
    <row r="360" spans="3:14" ht="13.8" hidden="1" x14ac:dyDescent="0.25">
      <c r="C360" s="353"/>
      <c r="D360" s="79"/>
      <c r="E360" s="353"/>
      <c r="F360" s="353"/>
      <c r="H360" s="353"/>
      <c r="I360" s="353"/>
      <c r="J360" s="353"/>
      <c r="K360" s="353"/>
      <c r="L360" s="353"/>
      <c r="M360" s="353"/>
      <c r="N360" s="353"/>
    </row>
    <row r="361" spans="3:14" ht="13.8" hidden="1" x14ac:dyDescent="0.25">
      <c r="C361" s="353"/>
      <c r="D361" s="79"/>
      <c r="E361" s="353"/>
      <c r="F361" s="353"/>
      <c r="H361" s="353"/>
      <c r="I361" s="353"/>
      <c r="J361" s="353"/>
      <c r="K361" s="353"/>
      <c r="L361" s="353"/>
      <c r="M361" s="353"/>
      <c r="N361" s="353"/>
    </row>
    <row r="362" spans="3:14" ht="13.8" hidden="1" x14ac:dyDescent="0.25">
      <c r="C362" s="353"/>
      <c r="D362" s="79"/>
      <c r="E362" s="353"/>
      <c r="F362" s="353"/>
      <c r="H362" s="353"/>
      <c r="I362" s="353"/>
      <c r="J362" s="353"/>
      <c r="K362" s="353"/>
      <c r="L362" s="353"/>
      <c r="M362" s="353"/>
      <c r="N362" s="353"/>
    </row>
    <row r="363" spans="3:14" ht="13.8" hidden="1" x14ac:dyDescent="0.25">
      <c r="C363" s="353"/>
      <c r="D363" s="79"/>
      <c r="E363" s="353"/>
      <c r="F363" s="353"/>
      <c r="H363" s="353"/>
      <c r="I363" s="353"/>
      <c r="J363" s="353"/>
      <c r="K363" s="353"/>
      <c r="L363" s="353"/>
      <c r="M363" s="353"/>
      <c r="N363" s="353"/>
    </row>
    <row r="364" spans="3:14" ht="13.8" hidden="1" x14ac:dyDescent="0.25">
      <c r="C364" s="353"/>
      <c r="D364" s="79"/>
      <c r="E364" s="353"/>
      <c r="F364" s="353"/>
      <c r="H364" s="353"/>
      <c r="I364" s="353"/>
      <c r="J364" s="353"/>
      <c r="K364" s="353"/>
      <c r="L364" s="353"/>
      <c r="M364" s="353"/>
      <c r="N364" s="353"/>
    </row>
    <row r="365" spans="3:14" ht="13.8" hidden="1" x14ac:dyDescent="0.25">
      <c r="C365" s="353"/>
      <c r="D365" s="79"/>
      <c r="E365" s="353"/>
      <c r="F365" s="353"/>
      <c r="H365" s="353"/>
      <c r="I365" s="353"/>
      <c r="J365" s="353"/>
      <c r="K365" s="353"/>
      <c r="L365" s="353"/>
      <c r="M365" s="353"/>
      <c r="N365" s="353"/>
    </row>
    <row r="366" spans="3:14" ht="13.8" hidden="1" x14ac:dyDescent="0.25">
      <c r="C366" s="353"/>
      <c r="D366" s="79"/>
      <c r="E366" s="353"/>
      <c r="F366" s="353"/>
      <c r="H366" s="353"/>
      <c r="I366" s="353"/>
      <c r="J366" s="353"/>
      <c r="K366" s="353"/>
      <c r="L366" s="353"/>
      <c r="M366" s="353"/>
      <c r="N366" s="353"/>
    </row>
    <row r="367" spans="3:14" ht="13.8" hidden="1" x14ac:dyDescent="0.25">
      <c r="C367" s="353"/>
      <c r="D367" s="79"/>
      <c r="E367" s="353"/>
      <c r="F367" s="353"/>
      <c r="H367" s="353"/>
      <c r="I367" s="353"/>
      <c r="J367" s="353"/>
      <c r="K367" s="353"/>
      <c r="L367" s="353"/>
      <c r="M367" s="353"/>
      <c r="N367" s="353"/>
    </row>
    <row r="368" spans="3:14" ht="13.8" hidden="1" x14ac:dyDescent="0.25">
      <c r="C368" s="353"/>
      <c r="D368" s="79"/>
      <c r="E368" s="353"/>
      <c r="F368" s="353"/>
      <c r="H368" s="353"/>
      <c r="I368" s="353"/>
      <c r="J368" s="353"/>
      <c r="K368" s="353"/>
      <c r="L368" s="353"/>
      <c r="M368" s="353"/>
      <c r="N368" s="353"/>
    </row>
    <row r="369" spans="3:14" ht="13.8" hidden="1" x14ac:dyDescent="0.25">
      <c r="C369" s="353"/>
      <c r="D369" s="79"/>
      <c r="E369" s="353"/>
      <c r="F369" s="353"/>
      <c r="H369" s="353"/>
      <c r="I369" s="353"/>
      <c r="J369" s="353"/>
      <c r="K369" s="353"/>
      <c r="L369" s="353"/>
      <c r="M369" s="353"/>
      <c r="N369" s="353"/>
    </row>
    <row r="370" spans="3:14" ht="13.8" hidden="1" x14ac:dyDescent="0.25">
      <c r="C370" s="353"/>
      <c r="D370" s="79"/>
      <c r="E370" s="353"/>
      <c r="F370" s="353"/>
      <c r="H370" s="353"/>
      <c r="I370" s="353"/>
      <c r="J370" s="353"/>
      <c r="K370" s="353"/>
      <c r="L370" s="353"/>
      <c r="M370" s="353"/>
      <c r="N370" s="353"/>
    </row>
    <row r="371" spans="3:14" ht="13.8" hidden="1" x14ac:dyDescent="0.25">
      <c r="C371" s="353"/>
      <c r="D371" s="79"/>
      <c r="E371" s="353"/>
      <c r="F371" s="353"/>
      <c r="H371" s="353"/>
      <c r="I371" s="353"/>
      <c r="J371" s="353"/>
      <c r="K371" s="353"/>
      <c r="L371" s="353"/>
      <c r="M371" s="353"/>
      <c r="N371" s="353"/>
    </row>
    <row r="372" spans="3:14" ht="13.8" hidden="1" x14ac:dyDescent="0.25">
      <c r="C372" s="353"/>
      <c r="D372" s="79"/>
      <c r="E372" s="353"/>
      <c r="F372" s="353"/>
      <c r="H372" s="353"/>
      <c r="I372" s="353"/>
      <c r="J372" s="353"/>
      <c r="K372" s="353"/>
      <c r="L372" s="353"/>
      <c r="M372" s="353"/>
      <c r="N372" s="353"/>
    </row>
    <row r="373" spans="3:14" ht="13.8" hidden="1" x14ac:dyDescent="0.25">
      <c r="C373" s="353"/>
      <c r="D373" s="79"/>
      <c r="E373" s="353"/>
      <c r="F373" s="353"/>
      <c r="H373" s="353"/>
      <c r="I373" s="353"/>
      <c r="J373" s="353"/>
      <c r="K373" s="353"/>
      <c r="L373" s="353"/>
      <c r="M373" s="353"/>
      <c r="N373" s="353"/>
    </row>
    <row r="374" spans="3:14" ht="13.8" hidden="1" x14ac:dyDescent="0.25">
      <c r="C374" s="353"/>
      <c r="D374" s="79"/>
      <c r="E374" s="353"/>
      <c r="F374" s="353"/>
      <c r="H374" s="353"/>
      <c r="I374" s="353"/>
      <c r="J374" s="353"/>
      <c r="K374" s="353"/>
      <c r="L374" s="353"/>
      <c r="M374" s="353"/>
      <c r="N374" s="353"/>
    </row>
    <row r="375" spans="3:14" ht="13.8" hidden="1" x14ac:dyDescent="0.25">
      <c r="C375" s="353"/>
      <c r="D375" s="79"/>
      <c r="E375" s="353"/>
      <c r="F375" s="353"/>
      <c r="H375" s="353"/>
      <c r="I375" s="353"/>
      <c r="J375" s="353"/>
      <c r="K375" s="353"/>
      <c r="L375" s="353"/>
      <c r="M375" s="353"/>
      <c r="N375" s="353"/>
    </row>
    <row r="376" spans="3:14" ht="13.8" hidden="1" x14ac:dyDescent="0.25">
      <c r="C376" s="353"/>
      <c r="D376" s="79"/>
      <c r="E376" s="353"/>
      <c r="F376" s="353"/>
      <c r="H376" s="353"/>
      <c r="I376" s="353"/>
      <c r="J376" s="353"/>
      <c r="K376" s="353"/>
      <c r="L376" s="353"/>
      <c r="M376" s="353"/>
      <c r="N376" s="353"/>
    </row>
    <row r="377" spans="3:14" ht="13.8" hidden="1" x14ac:dyDescent="0.25">
      <c r="C377" s="353"/>
      <c r="D377" s="79"/>
      <c r="E377" s="353"/>
      <c r="F377" s="353"/>
      <c r="H377" s="353"/>
      <c r="I377" s="353"/>
      <c r="J377" s="353"/>
      <c r="K377" s="353"/>
      <c r="L377" s="353"/>
      <c r="M377" s="353"/>
      <c r="N377" s="353"/>
    </row>
    <row r="378" spans="3:14" ht="13.8" hidden="1" x14ac:dyDescent="0.25">
      <c r="C378" s="353"/>
      <c r="D378" s="79"/>
      <c r="E378" s="353"/>
      <c r="F378" s="353"/>
      <c r="H378" s="353"/>
      <c r="I378" s="353"/>
      <c r="J378" s="353"/>
      <c r="K378" s="353"/>
      <c r="L378" s="353"/>
      <c r="M378" s="353"/>
      <c r="N378" s="353"/>
    </row>
    <row r="379" spans="3:14" ht="13.8" hidden="1" x14ac:dyDescent="0.25">
      <c r="C379" s="353"/>
      <c r="D379" s="79"/>
      <c r="E379" s="353"/>
      <c r="F379" s="353"/>
      <c r="H379" s="353"/>
      <c r="I379" s="353"/>
      <c r="J379" s="353"/>
      <c r="K379" s="353"/>
      <c r="L379" s="353"/>
      <c r="M379" s="353"/>
      <c r="N379" s="353"/>
    </row>
    <row r="380" spans="3:14" ht="13.8" hidden="1" x14ac:dyDescent="0.25">
      <c r="C380" s="353"/>
      <c r="D380" s="79"/>
      <c r="E380" s="353"/>
      <c r="F380" s="353"/>
      <c r="H380" s="353"/>
      <c r="I380" s="353"/>
      <c r="J380" s="353"/>
      <c r="K380" s="353"/>
      <c r="L380" s="353"/>
      <c r="M380" s="353"/>
      <c r="N380" s="353"/>
    </row>
    <row r="381" spans="3:14" ht="13.8" hidden="1" x14ac:dyDescent="0.25">
      <c r="C381" s="353"/>
      <c r="D381" s="79"/>
      <c r="E381" s="353"/>
      <c r="F381" s="353"/>
      <c r="H381" s="353"/>
      <c r="I381" s="353"/>
      <c r="J381" s="353"/>
      <c r="K381" s="353"/>
      <c r="L381" s="353"/>
      <c r="M381" s="353"/>
      <c r="N381" s="353"/>
    </row>
    <row r="382" spans="3:14" ht="13.8" hidden="1" x14ac:dyDescent="0.25">
      <c r="C382" s="353"/>
      <c r="D382" s="79"/>
      <c r="E382" s="353"/>
      <c r="F382" s="353"/>
      <c r="H382" s="353"/>
      <c r="I382" s="353"/>
      <c r="J382" s="353"/>
      <c r="K382" s="353"/>
      <c r="L382" s="353"/>
      <c r="M382" s="353"/>
      <c r="N382" s="353"/>
    </row>
    <row r="383" spans="3:14" ht="13.8" hidden="1" x14ac:dyDescent="0.25">
      <c r="C383" s="353"/>
      <c r="D383" s="79"/>
      <c r="E383" s="353"/>
      <c r="F383" s="353"/>
      <c r="H383" s="353"/>
      <c r="I383" s="353"/>
      <c r="J383" s="353"/>
      <c r="K383" s="353"/>
      <c r="L383" s="353"/>
      <c r="M383" s="353"/>
      <c r="N383" s="353"/>
    </row>
    <row r="384" spans="3:14" ht="13.8" hidden="1" x14ac:dyDescent="0.25">
      <c r="C384" s="353"/>
      <c r="D384" s="79"/>
      <c r="E384" s="353"/>
      <c r="F384" s="353"/>
      <c r="H384" s="353"/>
      <c r="I384" s="353"/>
      <c r="J384" s="353"/>
      <c r="K384" s="353"/>
      <c r="L384" s="353"/>
      <c r="M384" s="353"/>
      <c r="N384" s="353"/>
    </row>
    <row r="385" spans="3:14" ht="13.8" hidden="1" x14ac:dyDescent="0.25">
      <c r="C385" s="353"/>
      <c r="D385" s="79"/>
      <c r="E385" s="353"/>
      <c r="F385" s="353"/>
      <c r="H385" s="353"/>
      <c r="I385" s="353"/>
      <c r="J385" s="353"/>
      <c r="K385" s="353"/>
      <c r="L385" s="353"/>
      <c r="M385" s="353"/>
      <c r="N385" s="353"/>
    </row>
    <row r="386" spans="3:14" ht="13.8" hidden="1" x14ac:dyDescent="0.25">
      <c r="C386" s="353"/>
      <c r="D386" s="79"/>
      <c r="E386" s="353"/>
      <c r="F386" s="353"/>
      <c r="H386" s="353"/>
      <c r="I386" s="353"/>
      <c r="J386" s="353"/>
      <c r="K386" s="353"/>
      <c r="L386" s="353"/>
      <c r="M386" s="353"/>
      <c r="N386" s="353"/>
    </row>
    <row r="387" spans="3:14" ht="13.8" hidden="1" x14ac:dyDescent="0.25">
      <c r="C387" s="353"/>
      <c r="D387" s="79"/>
      <c r="E387" s="353"/>
      <c r="F387" s="353"/>
      <c r="H387" s="353"/>
      <c r="I387" s="353"/>
      <c r="J387" s="353"/>
      <c r="K387" s="353"/>
      <c r="L387" s="353"/>
      <c r="M387" s="353"/>
      <c r="N387" s="353"/>
    </row>
    <row r="388" spans="3:14" ht="13.8" hidden="1" x14ac:dyDescent="0.25">
      <c r="C388" s="353"/>
      <c r="D388" s="79"/>
      <c r="E388" s="353"/>
      <c r="F388" s="353"/>
      <c r="H388" s="353"/>
      <c r="I388" s="353"/>
      <c r="J388" s="353"/>
      <c r="K388" s="353"/>
      <c r="L388" s="353"/>
      <c r="M388" s="353"/>
      <c r="N388" s="353"/>
    </row>
    <row r="389" spans="3:14" ht="13.8" hidden="1" x14ac:dyDescent="0.25">
      <c r="C389" s="353"/>
      <c r="D389" s="79"/>
      <c r="E389" s="353"/>
      <c r="F389" s="353"/>
      <c r="H389" s="353"/>
      <c r="I389" s="353"/>
      <c r="J389" s="353"/>
      <c r="K389" s="353"/>
      <c r="L389" s="353"/>
      <c r="M389" s="353"/>
      <c r="N389" s="353"/>
    </row>
    <row r="390" spans="3:14" ht="13.8" hidden="1" x14ac:dyDescent="0.25">
      <c r="C390" s="353"/>
      <c r="D390" s="79"/>
      <c r="E390" s="353"/>
      <c r="F390" s="353"/>
      <c r="H390" s="353"/>
      <c r="I390" s="353"/>
      <c r="J390" s="353"/>
      <c r="K390" s="353"/>
      <c r="L390" s="353"/>
      <c r="M390" s="353"/>
      <c r="N390" s="353"/>
    </row>
    <row r="391" spans="3:14" ht="13.8" hidden="1" x14ac:dyDescent="0.25">
      <c r="C391" s="353"/>
      <c r="D391" s="79"/>
      <c r="E391" s="353"/>
      <c r="F391" s="353"/>
      <c r="H391" s="353"/>
      <c r="I391" s="353"/>
      <c r="J391" s="353"/>
      <c r="K391" s="353"/>
      <c r="L391" s="353"/>
      <c r="M391" s="353"/>
      <c r="N391" s="353"/>
    </row>
    <row r="392" spans="3:14" ht="13.8" hidden="1" x14ac:dyDescent="0.25">
      <c r="C392" s="353"/>
      <c r="D392" s="79"/>
      <c r="E392" s="353"/>
      <c r="F392" s="353"/>
      <c r="H392" s="353"/>
      <c r="I392" s="353"/>
      <c r="J392" s="353"/>
      <c r="K392" s="353"/>
      <c r="L392" s="353"/>
      <c r="M392" s="353"/>
      <c r="N392" s="353"/>
    </row>
    <row r="393" spans="3:14" ht="13.8" hidden="1" x14ac:dyDescent="0.25">
      <c r="C393" s="353"/>
      <c r="D393" s="79"/>
      <c r="E393" s="353"/>
      <c r="F393" s="353"/>
      <c r="H393" s="353"/>
      <c r="I393" s="353"/>
      <c r="J393" s="353"/>
      <c r="K393" s="353"/>
      <c r="L393" s="353"/>
      <c r="M393" s="353"/>
      <c r="N393" s="353"/>
    </row>
    <row r="394" spans="3:14" ht="13.8" hidden="1" x14ac:dyDescent="0.25">
      <c r="C394" s="353"/>
      <c r="D394" s="79"/>
      <c r="E394" s="353"/>
      <c r="F394" s="353"/>
      <c r="H394" s="353"/>
      <c r="I394" s="353"/>
      <c r="J394" s="353"/>
      <c r="K394" s="353"/>
      <c r="L394" s="353"/>
      <c r="M394" s="353"/>
      <c r="N394" s="353"/>
    </row>
    <row r="395" spans="3:14" ht="13.8" hidden="1" x14ac:dyDescent="0.25">
      <c r="C395" s="353"/>
      <c r="D395" s="79"/>
      <c r="E395" s="353"/>
      <c r="F395" s="353"/>
      <c r="H395" s="353"/>
      <c r="I395" s="353"/>
      <c r="J395" s="353"/>
      <c r="K395" s="353"/>
      <c r="L395" s="353"/>
      <c r="M395" s="353"/>
      <c r="N395" s="353"/>
    </row>
    <row r="396" spans="3:14" ht="13.8" hidden="1" x14ac:dyDescent="0.25">
      <c r="C396" s="353"/>
      <c r="D396" s="79"/>
      <c r="E396" s="353"/>
      <c r="F396" s="353"/>
      <c r="H396" s="353"/>
      <c r="I396" s="353"/>
      <c r="J396" s="353"/>
      <c r="K396" s="353"/>
      <c r="L396" s="353"/>
      <c r="M396" s="353"/>
      <c r="N396" s="353"/>
    </row>
    <row r="397" spans="3:14" ht="13.8" hidden="1" x14ac:dyDescent="0.25">
      <c r="C397" s="353"/>
      <c r="D397" s="79"/>
      <c r="E397" s="353"/>
      <c r="F397" s="353"/>
      <c r="H397" s="353"/>
      <c r="I397" s="353"/>
      <c r="J397" s="353"/>
      <c r="K397" s="353"/>
      <c r="L397" s="353"/>
      <c r="M397" s="353"/>
      <c r="N397" s="353"/>
    </row>
    <row r="398" spans="3:14" ht="13.8" hidden="1" x14ac:dyDescent="0.25">
      <c r="C398" s="353"/>
      <c r="D398" s="79"/>
      <c r="E398" s="353"/>
      <c r="F398" s="353"/>
      <c r="H398" s="353"/>
      <c r="I398" s="353"/>
      <c r="J398" s="353"/>
      <c r="K398" s="353"/>
      <c r="L398" s="353"/>
      <c r="M398" s="353"/>
      <c r="N398" s="353"/>
    </row>
    <row r="399" spans="3:14" ht="13.8" hidden="1" x14ac:dyDescent="0.25">
      <c r="C399" s="353"/>
      <c r="D399" s="79"/>
      <c r="E399" s="353"/>
      <c r="F399" s="353"/>
      <c r="H399" s="353"/>
      <c r="I399" s="353"/>
      <c r="J399" s="353"/>
      <c r="K399" s="353"/>
      <c r="L399" s="353"/>
      <c r="M399" s="353"/>
      <c r="N399" s="353"/>
    </row>
    <row r="400" spans="3:14" ht="13.8" hidden="1" x14ac:dyDescent="0.25">
      <c r="C400" s="353"/>
      <c r="D400" s="79"/>
      <c r="E400" s="353"/>
      <c r="F400" s="353"/>
      <c r="H400" s="353"/>
      <c r="I400" s="353"/>
      <c r="J400" s="353"/>
      <c r="K400" s="353"/>
      <c r="L400" s="353"/>
      <c r="M400" s="353"/>
      <c r="N400" s="353"/>
    </row>
    <row r="401" spans="3:14" ht="13.8" hidden="1" x14ac:dyDescent="0.25">
      <c r="C401" s="353"/>
      <c r="D401" s="79"/>
      <c r="E401" s="353"/>
      <c r="F401" s="353"/>
      <c r="H401" s="353"/>
      <c r="I401" s="353"/>
      <c r="J401" s="353"/>
      <c r="K401" s="353"/>
      <c r="L401" s="353"/>
      <c r="M401" s="353"/>
      <c r="N401" s="353"/>
    </row>
    <row r="402" spans="3:14" ht="13.8" hidden="1" x14ac:dyDescent="0.25">
      <c r="C402" s="353"/>
      <c r="D402" s="79"/>
      <c r="E402" s="353"/>
      <c r="F402" s="353"/>
      <c r="H402" s="353"/>
      <c r="I402" s="353"/>
      <c r="J402" s="353"/>
      <c r="K402" s="353"/>
      <c r="L402" s="353"/>
      <c r="M402" s="353"/>
      <c r="N402" s="353"/>
    </row>
    <row r="403" spans="3:14" ht="13.8" hidden="1" x14ac:dyDescent="0.25">
      <c r="C403" s="353"/>
      <c r="D403" s="79"/>
      <c r="E403" s="353"/>
      <c r="F403" s="353"/>
      <c r="H403" s="353"/>
      <c r="I403" s="353"/>
      <c r="J403" s="353"/>
      <c r="K403" s="353"/>
      <c r="L403" s="353"/>
      <c r="M403" s="353"/>
      <c r="N403" s="353"/>
    </row>
    <row r="404" spans="3:14" ht="13.8" hidden="1" x14ac:dyDescent="0.25">
      <c r="C404" s="353"/>
      <c r="D404" s="79"/>
      <c r="E404" s="353"/>
      <c r="F404" s="353"/>
      <c r="H404" s="353"/>
      <c r="I404" s="353"/>
      <c r="J404" s="353"/>
      <c r="K404" s="353"/>
      <c r="L404" s="353"/>
      <c r="M404" s="353"/>
      <c r="N404" s="353"/>
    </row>
    <row r="405" spans="3:14" ht="13.8" hidden="1" x14ac:dyDescent="0.25">
      <c r="C405" s="353"/>
      <c r="D405" s="79"/>
      <c r="E405" s="353"/>
      <c r="F405" s="353"/>
      <c r="H405" s="353"/>
      <c r="I405" s="353"/>
      <c r="J405" s="353"/>
      <c r="K405" s="353"/>
      <c r="L405" s="353"/>
      <c r="M405" s="353"/>
      <c r="N405" s="353"/>
    </row>
    <row r="406" spans="3:14" ht="13.8" hidden="1" x14ac:dyDescent="0.25">
      <c r="C406" s="353"/>
      <c r="D406" s="79"/>
      <c r="E406" s="353"/>
      <c r="F406" s="353"/>
      <c r="H406" s="353"/>
      <c r="I406" s="353"/>
      <c r="J406" s="353"/>
      <c r="K406" s="353"/>
      <c r="L406" s="353"/>
      <c r="M406" s="353"/>
      <c r="N406" s="353"/>
    </row>
    <row r="407" spans="3:14" ht="13.8" hidden="1" x14ac:dyDescent="0.25">
      <c r="C407" s="353"/>
      <c r="D407" s="79"/>
      <c r="E407" s="353"/>
      <c r="F407" s="353"/>
      <c r="H407" s="353"/>
      <c r="I407" s="353"/>
      <c r="J407" s="353"/>
      <c r="K407" s="353"/>
      <c r="L407" s="353"/>
      <c r="M407" s="353"/>
      <c r="N407" s="353"/>
    </row>
    <row r="408" spans="3:14" ht="13.8" hidden="1" x14ac:dyDescent="0.25">
      <c r="C408" s="353"/>
      <c r="D408" s="79"/>
      <c r="E408" s="353"/>
      <c r="F408" s="353"/>
      <c r="H408" s="353"/>
      <c r="I408" s="353"/>
      <c r="J408" s="353"/>
      <c r="K408" s="353"/>
      <c r="L408" s="353"/>
      <c r="M408" s="353"/>
      <c r="N408" s="353"/>
    </row>
    <row r="409" spans="3:14" ht="13.8" hidden="1" x14ac:dyDescent="0.25">
      <c r="C409" s="353"/>
      <c r="D409" s="79"/>
      <c r="E409" s="353"/>
      <c r="F409" s="353"/>
      <c r="H409" s="353"/>
      <c r="I409" s="353"/>
      <c r="J409" s="353"/>
      <c r="K409" s="353"/>
      <c r="L409" s="353"/>
      <c r="M409" s="353"/>
      <c r="N409" s="353"/>
    </row>
    <row r="410" spans="3:14" ht="13.8" hidden="1" x14ac:dyDescent="0.25">
      <c r="C410" s="353"/>
      <c r="D410" s="79"/>
      <c r="E410" s="353"/>
      <c r="F410" s="353"/>
      <c r="H410" s="353"/>
      <c r="I410" s="353"/>
      <c r="J410" s="353"/>
      <c r="K410" s="353"/>
      <c r="L410" s="353"/>
      <c r="M410" s="353"/>
      <c r="N410" s="353"/>
    </row>
    <row r="411" spans="3:14" ht="13.8" hidden="1" x14ac:dyDescent="0.25">
      <c r="C411" s="353"/>
      <c r="D411" s="79"/>
      <c r="E411" s="353"/>
      <c r="F411" s="353"/>
      <c r="H411" s="353"/>
      <c r="I411" s="353"/>
      <c r="J411" s="353"/>
      <c r="K411" s="353"/>
      <c r="L411" s="353"/>
      <c r="M411" s="353"/>
      <c r="N411" s="353"/>
    </row>
    <row r="412" spans="3:14" ht="13.8" hidden="1" x14ac:dyDescent="0.25">
      <c r="C412" s="353"/>
      <c r="D412" s="79"/>
      <c r="E412" s="353"/>
      <c r="F412" s="353"/>
      <c r="H412" s="353"/>
      <c r="I412" s="353"/>
      <c r="J412" s="353"/>
      <c r="K412" s="353"/>
      <c r="L412" s="353"/>
      <c r="M412" s="353"/>
      <c r="N412" s="353"/>
    </row>
    <row r="413" spans="3:14" ht="13.8" hidden="1" x14ac:dyDescent="0.25">
      <c r="C413" s="353"/>
      <c r="D413" s="79"/>
      <c r="E413" s="353"/>
      <c r="F413" s="353"/>
      <c r="H413" s="353"/>
      <c r="I413" s="353"/>
      <c r="J413" s="353"/>
      <c r="K413" s="353"/>
      <c r="L413" s="353"/>
      <c r="M413" s="353"/>
      <c r="N413" s="353"/>
    </row>
    <row r="414" spans="3:14" ht="13.8" hidden="1" x14ac:dyDescent="0.25">
      <c r="C414" s="353"/>
      <c r="D414" s="79"/>
      <c r="E414" s="353"/>
      <c r="F414" s="353"/>
      <c r="H414" s="353"/>
      <c r="I414" s="353"/>
      <c r="J414" s="353"/>
      <c r="K414" s="353"/>
      <c r="L414" s="353"/>
      <c r="M414" s="353"/>
      <c r="N414" s="353"/>
    </row>
    <row r="415" spans="3:14" ht="13.8" hidden="1" x14ac:dyDescent="0.25">
      <c r="C415" s="353"/>
      <c r="D415" s="79"/>
      <c r="E415" s="353"/>
      <c r="F415" s="353"/>
      <c r="H415" s="353"/>
      <c r="I415" s="353"/>
      <c r="J415" s="353"/>
      <c r="K415" s="353"/>
      <c r="L415" s="353"/>
      <c r="M415" s="353"/>
      <c r="N415" s="353"/>
    </row>
    <row r="416" spans="3:14" ht="13.8" hidden="1" x14ac:dyDescent="0.25">
      <c r="C416" s="353"/>
      <c r="D416" s="79"/>
      <c r="E416" s="353"/>
      <c r="F416" s="353"/>
      <c r="H416" s="353"/>
      <c r="I416" s="353"/>
      <c r="J416" s="353"/>
      <c r="K416" s="353"/>
      <c r="L416" s="353"/>
      <c r="M416" s="353"/>
      <c r="N416" s="353"/>
    </row>
    <row r="417" spans="3:14" ht="13.8" hidden="1" x14ac:dyDescent="0.25">
      <c r="C417" s="353"/>
      <c r="D417" s="79"/>
      <c r="E417" s="353"/>
      <c r="F417" s="353"/>
      <c r="H417" s="353"/>
      <c r="I417" s="353"/>
      <c r="J417" s="353"/>
      <c r="K417" s="353"/>
      <c r="L417" s="353"/>
      <c r="M417" s="353"/>
      <c r="N417" s="353"/>
    </row>
    <row r="418" spans="3:14" ht="13.8" hidden="1" x14ac:dyDescent="0.25">
      <c r="C418" s="353"/>
      <c r="D418" s="79"/>
      <c r="E418" s="353"/>
      <c r="F418" s="353"/>
      <c r="H418" s="353"/>
      <c r="I418" s="353"/>
      <c r="J418" s="353"/>
      <c r="K418" s="353"/>
      <c r="L418" s="353"/>
      <c r="M418" s="353"/>
      <c r="N418" s="353"/>
    </row>
    <row r="419" spans="3:14" ht="13.8" hidden="1" x14ac:dyDescent="0.25">
      <c r="C419" s="353"/>
      <c r="D419" s="79"/>
      <c r="E419" s="353"/>
      <c r="F419" s="353"/>
      <c r="H419" s="353"/>
      <c r="I419" s="353"/>
      <c r="J419" s="353"/>
      <c r="K419" s="353"/>
      <c r="L419" s="353"/>
      <c r="M419" s="353"/>
      <c r="N419" s="353"/>
    </row>
    <row r="420" spans="3:14" ht="13.8" hidden="1" x14ac:dyDescent="0.25">
      <c r="C420" s="353"/>
      <c r="D420" s="79"/>
      <c r="E420" s="353"/>
      <c r="F420" s="353"/>
      <c r="H420" s="353"/>
      <c r="I420" s="353"/>
      <c r="J420" s="353"/>
      <c r="K420" s="353"/>
      <c r="L420" s="353"/>
      <c r="M420" s="353"/>
      <c r="N420" s="353"/>
    </row>
    <row r="421" spans="3:14" ht="13.8" hidden="1" x14ac:dyDescent="0.25">
      <c r="C421" s="353"/>
      <c r="D421" s="79"/>
      <c r="E421" s="353"/>
      <c r="F421" s="353"/>
      <c r="H421" s="353"/>
      <c r="I421" s="353"/>
      <c r="J421" s="353"/>
      <c r="K421" s="353"/>
      <c r="L421" s="353"/>
      <c r="M421" s="353"/>
      <c r="N421" s="353"/>
    </row>
    <row r="422" spans="3:14" ht="13.8" hidden="1" x14ac:dyDescent="0.25">
      <c r="C422" s="353"/>
      <c r="D422" s="79"/>
      <c r="E422" s="353"/>
      <c r="F422" s="353"/>
      <c r="H422" s="353"/>
      <c r="I422" s="353"/>
      <c r="J422" s="353"/>
      <c r="K422" s="353"/>
      <c r="L422" s="353"/>
      <c r="M422" s="353"/>
      <c r="N422" s="353"/>
    </row>
    <row r="423" spans="3:14" ht="13.8" hidden="1" x14ac:dyDescent="0.25">
      <c r="C423" s="353"/>
      <c r="D423" s="79"/>
      <c r="E423" s="353"/>
      <c r="F423" s="353"/>
      <c r="H423" s="353"/>
      <c r="I423" s="353"/>
      <c r="J423" s="353"/>
      <c r="K423" s="353"/>
      <c r="L423" s="353"/>
      <c r="M423" s="353"/>
      <c r="N423" s="353"/>
    </row>
    <row r="424" spans="3:14" ht="13.8" hidden="1" x14ac:dyDescent="0.25">
      <c r="C424" s="353"/>
      <c r="D424" s="79"/>
      <c r="E424" s="353"/>
      <c r="F424" s="353"/>
      <c r="H424" s="353"/>
      <c r="I424" s="353"/>
      <c r="J424" s="353"/>
      <c r="K424" s="353"/>
      <c r="L424" s="353"/>
      <c r="M424" s="353"/>
      <c r="N424" s="353"/>
    </row>
    <row r="425" spans="3:14" ht="13.8" hidden="1" x14ac:dyDescent="0.25">
      <c r="C425" s="353"/>
      <c r="D425" s="79"/>
      <c r="E425" s="353"/>
      <c r="F425" s="353"/>
      <c r="H425" s="353"/>
      <c r="I425" s="353"/>
      <c r="J425" s="353"/>
      <c r="K425" s="353"/>
      <c r="L425" s="353"/>
      <c r="M425" s="353"/>
      <c r="N425" s="353"/>
    </row>
    <row r="426" spans="3:14" ht="13.8" hidden="1" x14ac:dyDescent="0.25">
      <c r="C426" s="353"/>
      <c r="D426" s="79"/>
      <c r="E426" s="353"/>
      <c r="F426" s="353"/>
      <c r="H426" s="353"/>
      <c r="I426" s="353"/>
      <c r="J426" s="353"/>
      <c r="K426" s="353"/>
      <c r="L426" s="353"/>
      <c r="M426" s="353"/>
      <c r="N426" s="353"/>
    </row>
    <row r="427" spans="3:14" ht="13.8" hidden="1" x14ac:dyDescent="0.25">
      <c r="C427" s="353"/>
      <c r="D427" s="79"/>
      <c r="E427" s="353"/>
      <c r="F427" s="353"/>
      <c r="H427" s="353"/>
      <c r="I427" s="353"/>
      <c r="J427" s="353"/>
      <c r="K427" s="353"/>
      <c r="L427" s="353"/>
      <c r="M427" s="353"/>
      <c r="N427" s="353"/>
    </row>
    <row r="428" spans="3:14" ht="13.8" hidden="1" x14ac:dyDescent="0.25">
      <c r="C428" s="353"/>
      <c r="D428" s="79"/>
      <c r="E428" s="353"/>
      <c r="F428" s="353"/>
      <c r="H428" s="353"/>
      <c r="I428" s="353"/>
      <c r="J428" s="353"/>
      <c r="K428" s="353"/>
      <c r="L428" s="353"/>
      <c r="M428" s="353"/>
      <c r="N428" s="353"/>
    </row>
    <row r="429" spans="3:14" ht="13.8" hidden="1" x14ac:dyDescent="0.25">
      <c r="C429" s="353"/>
      <c r="D429" s="79"/>
      <c r="E429" s="353"/>
      <c r="F429" s="353"/>
      <c r="H429" s="353"/>
      <c r="I429" s="353"/>
      <c r="J429" s="353"/>
      <c r="K429" s="353"/>
      <c r="L429" s="353"/>
      <c r="M429" s="353"/>
      <c r="N429" s="353"/>
    </row>
    <row r="430" spans="3:14" ht="13.8" hidden="1" x14ac:dyDescent="0.25">
      <c r="C430" s="353"/>
      <c r="D430" s="79"/>
      <c r="E430" s="353"/>
      <c r="F430" s="353"/>
      <c r="H430" s="353"/>
      <c r="I430" s="353"/>
      <c r="J430" s="353"/>
      <c r="K430" s="353"/>
      <c r="L430" s="353"/>
      <c r="M430" s="353"/>
      <c r="N430" s="353"/>
    </row>
    <row r="431" spans="3:14" ht="13.8" hidden="1" x14ac:dyDescent="0.25">
      <c r="C431" s="353"/>
      <c r="D431" s="79"/>
      <c r="E431" s="353"/>
      <c r="F431" s="353"/>
      <c r="H431" s="353"/>
      <c r="I431" s="353"/>
      <c r="J431" s="353"/>
      <c r="K431" s="353"/>
      <c r="L431" s="353"/>
      <c r="M431" s="353"/>
      <c r="N431" s="353"/>
    </row>
    <row r="432" spans="3:14" ht="13.8" hidden="1" x14ac:dyDescent="0.25">
      <c r="C432" s="353"/>
      <c r="D432" s="79"/>
      <c r="E432" s="353"/>
      <c r="F432" s="353"/>
      <c r="H432" s="353"/>
      <c r="I432" s="353"/>
      <c r="J432" s="353"/>
      <c r="K432" s="353"/>
      <c r="L432" s="353"/>
      <c r="M432" s="353"/>
      <c r="N432" s="353"/>
    </row>
    <row r="433" spans="3:14" ht="13.8" hidden="1" x14ac:dyDescent="0.25">
      <c r="C433" s="353"/>
      <c r="D433" s="79"/>
      <c r="E433" s="353"/>
      <c r="F433" s="353"/>
      <c r="H433" s="353"/>
      <c r="I433" s="353"/>
      <c r="J433" s="353"/>
      <c r="K433" s="353"/>
      <c r="L433" s="353"/>
      <c r="M433" s="353"/>
      <c r="N433" s="353"/>
    </row>
    <row r="434" spans="3:14" ht="13.8" hidden="1" x14ac:dyDescent="0.25">
      <c r="C434" s="353"/>
      <c r="D434" s="79"/>
      <c r="E434" s="353"/>
      <c r="F434" s="353"/>
      <c r="H434" s="353"/>
      <c r="I434" s="353"/>
      <c r="J434" s="353"/>
      <c r="K434" s="353"/>
      <c r="L434" s="353"/>
      <c r="M434" s="353"/>
      <c r="N434" s="353"/>
    </row>
    <row r="435" spans="3:14" ht="13.8" hidden="1" x14ac:dyDescent="0.25">
      <c r="C435" s="353"/>
      <c r="D435" s="79"/>
      <c r="E435" s="353"/>
      <c r="F435" s="353"/>
      <c r="H435" s="353"/>
      <c r="I435" s="353"/>
      <c r="J435" s="353"/>
      <c r="K435" s="353"/>
      <c r="L435" s="353"/>
      <c r="M435" s="353"/>
      <c r="N435" s="353"/>
    </row>
    <row r="436" spans="3:14" ht="13.8" hidden="1" x14ac:dyDescent="0.25">
      <c r="C436" s="353"/>
      <c r="D436" s="79"/>
      <c r="E436" s="353"/>
      <c r="F436" s="353"/>
      <c r="H436" s="353"/>
      <c r="I436" s="353"/>
      <c r="J436" s="353"/>
      <c r="K436" s="353"/>
      <c r="L436" s="353"/>
      <c r="M436" s="353"/>
      <c r="N436" s="353"/>
    </row>
    <row r="437" spans="3:14" ht="13.8" hidden="1" x14ac:dyDescent="0.25">
      <c r="C437" s="353"/>
      <c r="D437" s="79"/>
      <c r="E437" s="353"/>
      <c r="F437" s="353"/>
      <c r="H437" s="353"/>
      <c r="I437" s="353"/>
      <c r="J437" s="353"/>
      <c r="K437" s="353"/>
      <c r="L437" s="353"/>
      <c r="M437" s="353"/>
      <c r="N437" s="353"/>
    </row>
    <row r="438" spans="3:14" ht="13.8" hidden="1" x14ac:dyDescent="0.25">
      <c r="C438" s="353"/>
      <c r="D438" s="79"/>
      <c r="E438" s="353"/>
      <c r="F438" s="353"/>
      <c r="H438" s="353"/>
      <c r="I438" s="353"/>
      <c r="J438" s="353"/>
      <c r="K438" s="353"/>
      <c r="L438" s="353"/>
      <c r="M438" s="353"/>
      <c r="N438" s="353"/>
    </row>
    <row r="439" spans="3:14" ht="13.8" hidden="1" x14ac:dyDescent="0.25">
      <c r="C439" s="353"/>
      <c r="D439" s="79"/>
      <c r="E439" s="353"/>
      <c r="F439" s="353"/>
      <c r="H439" s="353"/>
      <c r="I439" s="353"/>
      <c r="J439" s="353"/>
      <c r="K439" s="353"/>
      <c r="L439" s="353"/>
      <c r="M439" s="353"/>
      <c r="N439" s="353"/>
    </row>
    <row r="440" spans="3:14" ht="13.8" hidden="1" x14ac:dyDescent="0.25">
      <c r="C440" s="353"/>
      <c r="D440" s="79"/>
      <c r="E440" s="353"/>
      <c r="F440" s="353"/>
      <c r="H440" s="353"/>
      <c r="I440" s="353"/>
      <c r="J440" s="353"/>
      <c r="K440" s="353"/>
      <c r="L440" s="353"/>
      <c r="M440" s="353"/>
      <c r="N440" s="353"/>
    </row>
    <row r="441" spans="3:14" ht="13.8" hidden="1" x14ac:dyDescent="0.25">
      <c r="C441" s="353"/>
      <c r="D441" s="79"/>
      <c r="E441" s="353"/>
      <c r="F441" s="353"/>
      <c r="H441" s="353"/>
      <c r="I441" s="353"/>
      <c r="J441" s="353"/>
      <c r="K441" s="353"/>
      <c r="L441" s="353"/>
      <c r="M441" s="353"/>
      <c r="N441" s="353"/>
    </row>
    <row r="442" spans="3:14" ht="13.8" hidden="1" x14ac:dyDescent="0.25">
      <c r="C442" s="353"/>
      <c r="D442" s="79"/>
      <c r="E442" s="353"/>
      <c r="F442" s="353"/>
      <c r="H442" s="353"/>
      <c r="I442" s="353"/>
      <c r="J442" s="353"/>
      <c r="K442" s="353"/>
      <c r="L442" s="353"/>
      <c r="M442" s="353"/>
      <c r="N442" s="353"/>
    </row>
    <row r="443" spans="3:14" ht="13.8" hidden="1" x14ac:dyDescent="0.25">
      <c r="C443" s="353"/>
      <c r="D443" s="79"/>
      <c r="E443" s="353"/>
      <c r="F443" s="353"/>
      <c r="H443" s="353"/>
      <c r="I443" s="353"/>
      <c r="J443" s="353"/>
      <c r="K443" s="353"/>
      <c r="L443" s="353"/>
      <c r="M443" s="353"/>
      <c r="N443" s="353"/>
    </row>
    <row r="444" spans="3:14" ht="13.8" hidden="1" x14ac:dyDescent="0.25">
      <c r="C444" s="353"/>
      <c r="D444" s="79"/>
      <c r="E444" s="353"/>
      <c r="F444" s="353"/>
      <c r="H444" s="353"/>
      <c r="I444" s="353"/>
      <c r="J444" s="353"/>
      <c r="K444" s="353"/>
      <c r="L444" s="353"/>
      <c r="M444" s="353"/>
      <c r="N444" s="353"/>
    </row>
    <row r="445" spans="3:14" ht="13.8" hidden="1" x14ac:dyDescent="0.25">
      <c r="C445" s="353"/>
      <c r="D445" s="79"/>
      <c r="E445" s="353"/>
      <c r="F445" s="353"/>
      <c r="H445" s="353"/>
      <c r="I445" s="353"/>
      <c r="J445" s="353"/>
      <c r="K445" s="353"/>
      <c r="L445" s="353"/>
      <c r="M445" s="353"/>
      <c r="N445" s="353"/>
    </row>
    <row r="446" spans="3:14" ht="13.8" hidden="1" x14ac:dyDescent="0.25">
      <c r="C446" s="353"/>
      <c r="D446" s="79"/>
      <c r="E446" s="353"/>
      <c r="F446" s="353"/>
      <c r="H446" s="353"/>
      <c r="I446" s="353"/>
      <c r="J446" s="353"/>
      <c r="K446" s="353"/>
      <c r="L446" s="353"/>
      <c r="M446" s="353"/>
      <c r="N446" s="353"/>
    </row>
    <row r="447" spans="3:14" ht="13.8" hidden="1" x14ac:dyDescent="0.25">
      <c r="C447" s="353"/>
      <c r="D447" s="79"/>
      <c r="E447" s="353"/>
      <c r="F447" s="353"/>
      <c r="H447" s="353"/>
      <c r="I447" s="353"/>
      <c r="J447" s="353"/>
      <c r="K447" s="353"/>
      <c r="L447" s="353"/>
      <c r="M447" s="353"/>
      <c r="N447" s="353"/>
    </row>
    <row r="448" spans="3:14" ht="13.8" hidden="1" x14ac:dyDescent="0.25">
      <c r="C448" s="353"/>
      <c r="D448" s="79"/>
      <c r="E448" s="353"/>
      <c r="F448" s="353"/>
      <c r="H448" s="353"/>
      <c r="I448" s="353"/>
      <c r="J448" s="353"/>
      <c r="K448" s="353"/>
      <c r="L448" s="353"/>
      <c r="M448" s="353"/>
      <c r="N448" s="353"/>
    </row>
    <row r="449" spans="3:14" ht="13.8" hidden="1" x14ac:dyDescent="0.25">
      <c r="C449" s="353"/>
      <c r="D449" s="79"/>
      <c r="E449" s="353"/>
      <c r="F449" s="353"/>
      <c r="H449" s="353"/>
      <c r="I449" s="353"/>
      <c r="J449" s="353"/>
      <c r="K449" s="353"/>
      <c r="L449" s="353"/>
      <c r="M449" s="353"/>
      <c r="N449" s="353"/>
    </row>
    <row r="450" spans="3:14" ht="13.8" hidden="1" x14ac:dyDescent="0.25">
      <c r="C450" s="353"/>
      <c r="D450" s="79"/>
      <c r="E450" s="353"/>
      <c r="F450" s="353"/>
      <c r="H450" s="353"/>
      <c r="I450" s="353"/>
      <c r="J450" s="353"/>
      <c r="K450" s="353"/>
      <c r="L450" s="353"/>
      <c r="M450" s="353"/>
      <c r="N450" s="353"/>
    </row>
    <row r="451" spans="3:14" ht="13.8" hidden="1" x14ac:dyDescent="0.25">
      <c r="C451" s="353"/>
      <c r="D451" s="79"/>
      <c r="E451" s="353"/>
      <c r="F451" s="353"/>
      <c r="H451" s="353"/>
      <c r="I451" s="353"/>
      <c r="J451" s="353"/>
      <c r="K451" s="353"/>
      <c r="L451" s="353"/>
      <c r="M451" s="353"/>
      <c r="N451" s="353"/>
    </row>
    <row r="452" spans="3:14" ht="13.8" hidden="1" x14ac:dyDescent="0.25">
      <c r="C452" s="353"/>
      <c r="D452" s="79"/>
      <c r="E452" s="353"/>
      <c r="F452" s="353"/>
      <c r="H452" s="353"/>
      <c r="I452" s="353"/>
      <c r="J452" s="353"/>
      <c r="K452" s="353"/>
      <c r="L452" s="353"/>
      <c r="M452" s="353"/>
      <c r="N452" s="353"/>
    </row>
    <row r="453" spans="3:14" ht="13.8" hidden="1" x14ac:dyDescent="0.25">
      <c r="C453" s="353"/>
      <c r="D453" s="79"/>
      <c r="E453" s="353"/>
      <c r="F453" s="353"/>
      <c r="H453" s="353"/>
      <c r="I453" s="353"/>
      <c r="J453" s="353"/>
      <c r="K453" s="353"/>
      <c r="L453" s="353"/>
      <c r="M453" s="353"/>
      <c r="N453" s="353"/>
    </row>
    <row r="454" spans="3:14" ht="13.8" hidden="1" x14ac:dyDescent="0.25">
      <c r="C454" s="353"/>
      <c r="D454" s="79"/>
      <c r="E454" s="353"/>
      <c r="F454" s="353"/>
      <c r="H454" s="353"/>
      <c r="I454" s="353"/>
      <c r="J454" s="353"/>
      <c r="K454" s="353"/>
      <c r="L454" s="353"/>
      <c r="M454" s="353"/>
      <c r="N454" s="353"/>
    </row>
    <row r="455" spans="3:14" ht="13.8" hidden="1" x14ac:dyDescent="0.25">
      <c r="C455" s="353"/>
      <c r="D455" s="79"/>
      <c r="E455" s="353"/>
      <c r="F455" s="353"/>
      <c r="H455" s="353"/>
      <c r="I455" s="353"/>
      <c r="J455" s="353"/>
      <c r="K455" s="353"/>
      <c r="L455" s="353"/>
      <c r="M455" s="353"/>
      <c r="N455" s="353"/>
    </row>
    <row r="456" spans="3:14" ht="13.8" hidden="1" x14ac:dyDescent="0.25">
      <c r="C456" s="353"/>
      <c r="D456" s="79"/>
      <c r="E456" s="353"/>
      <c r="F456" s="353"/>
      <c r="H456" s="353"/>
      <c r="I456" s="353"/>
      <c r="J456" s="353"/>
      <c r="K456" s="353"/>
      <c r="L456" s="353"/>
      <c r="M456" s="353"/>
      <c r="N456" s="353"/>
    </row>
    <row r="457" spans="3:14" ht="13.8" hidden="1" x14ac:dyDescent="0.25">
      <c r="C457" s="353"/>
      <c r="D457" s="79"/>
      <c r="E457" s="353"/>
      <c r="F457" s="353"/>
      <c r="H457" s="353"/>
      <c r="I457" s="353"/>
      <c r="J457" s="353"/>
      <c r="K457" s="353"/>
      <c r="L457" s="353"/>
      <c r="M457" s="353"/>
      <c r="N457" s="353"/>
    </row>
    <row r="458" spans="3:14" ht="13.8" hidden="1" x14ac:dyDescent="0.25">
      <c r="C458" s="353"/>
      <c r="D458" s="79"/>
      <c r="E458" s="353"/>
      <c r="F458" s="353"/>
      <c r="H458" s="353"/>
      <c r="I458" s="353"/>
      <c r="J458" s="353"/>
      <c r="K458" s="353"/>
      <c r="L458" s="353"/>
      <c r="M458" s="353"/>
      <c r="N458" s="353"/>
    </row>
    <row r="459" spans="3:14" ht="13.8" hidden="1" x14ac:dyDescent="0.25">
      <c r="C459" s="353"/>
      <c r="D459" s="79"/>
      <c r="E459" s="353"/>
      <c r="F459" s="353"/>
      <c r="H459" s="353"/>
      <c r="I459" s="353"/>
      <c r="J459" s="353"/>
      <c r="K459" s="353"/>
      <c r="L459" s="353"/>
      <c r="M459" s="353"/>
      <c r="N459" s="353"/>
    </row>
    <row r="460" spans="3:14" ht="13.8" hidden="1" x14ac:dyDescent="0.25">
      <c r="C460" s="353"/>
      <c r="D460" s="79"/>
      <c r="E460" s="353"/>
      <c r="F460" s="353"/>
      <c r="H460" s="353"/>
      <c r="I460" s="353"/>
      <c r="J460" s="353"/>
      <c r="K460" s="353"/>
      <c r="L460" s="353"/>
      <c r="M460" s="353"/>
      <c r="N460" s="353"/>
    </row>
    <row r="461" spans="3:14" ht="13.8" hidden="1" x14ac:dyDescent="0.25">
      <c r="C461" s="353"/>
      <c r="D461" s="79"/>
      <c r="E461" s="353"/>
      <c r="F461" s="353"/>
      <c r="H461" s="353"/>
      <c r="I461" s="353"/>
      <c r="J461" s="353"/>
      <c r="K461" s="353"/>
      <c r="L461" s="353"/>
      <c r="M461" s="353"/>
      <c r="N461" s="353"/>
    </row>
    <row r="462" spans="3:14" ht="13.8" hidden="1" x14ac:dyDescent="0.25">
      <c r="C462" s="353"/>
      <c r="D462" s="79"/>
      <c r="E462" s="353"/>
      <c r="F462" s="353"/>
      <c r="H462" s="353"/>
      <c r="I462" s="353"/>
      <c r="J462" s="353"/>
      <c r="K462" s="353"/>
      <c r="L462" s="353"/>
      <c r="M462" s="353"/>
      <c r="N462" s="353"/>
    </row>
    <row r="463" spans="3:14" ht="13.8" hidden="1" x14ac:dyDescent="0.25">
      <c r="C463" s="353"/>
      <c r="D463" s="79"/>
      <c r="E463" s="353"/>
      <c r="F463" s="353"/>
      <c r="H463" s="353"/>
      <c r="I463" s="353"/>
      <c r="J463" s="353"/>
      <c r="K463" s="353"/>
      <c r="L463" s="353"/>
      <c r="M463" s="353"/>
      <c r="N463" s="353"/>
    </row>
    <row r="464" spans="3:14" ht="13.8" hidden="1" x14ac:dyDescent="0.25">
      <c r="C464" s="353"/>
      <c r="D464" s="79"/>
      <c r="E464" s="353"/>
      <c r="F464" s="353"/>
      <c r="H464" s="353"/>
      <c r="I464" s="353"/>
      <c r="J464" s="353"/>
      <c r="K464" s="353"/>
      <c r="L464" s="353"/>
      <c r="M464" s="353"/>
      <c r="N464" s="353"/>
    </row>
    <row r="465" spans="3:14" ht="13.8" hidden="1" x14ac:dyDescent="0.25">
      <c r="C465" s="353"/>
      <c r="D465" s="79"/>
      <c r="E465" s="353"/>
      <c r="F465" s="353"/>
      <c r="H465" s="353"/>
      <c r="I465" s="353"/>
      <c r="J465" s="353"/>
      <c r="K465" s="353"/>
      <c r="L465" s="353"/>
      <c r="M465" s="353"/>
      <c r="N465" s="353"/>
    </row>
    <row r="466" spans="3:14" ht="13.8" hidden="1" x14ac:dyDescent="0.25">
      <c r="C466" s="353"/>
      <c r="D466" s="79"/>
      <c r="E466" s="353"/>
      <c r="F466" s="353"/>
      <c r="H466" s="353"/>
      <c r="I466" s="353"/>
      <c r="J466" s="353"/>
      <c r="K466" s="353"/>
      <c r="L466" s="353"/>
      <c r="M466" s="353"/>
      <c r="N466" s="353"/>
    </row>
    <row r="467" spans="3:14" ht="13.8" hidden="1" x14ac:dyDescent="0.25">
      <c r="C467" s="353"/>
      <c r="D467" s="79"/>
      <c r="E467" s="353"/>
      <c r="F467" s="353"/>
      <c r="H467" s="353"/>
      <c r="I467" s="353"/>
      <c r="J467" s="353"/>
      <c r="K467" s="353"/>
      <c r="L467" s="353"/>
      <c r="M467" s="353"/>
      <c r="N467" s="353"/>
    </row>
    <row r="468" spans="3:14" ht="13.8" hidden="1" x14ac:dyDescent="0.25">
      <c r="C468" s="353"/>
      <c r="D468" s="79"/>
      <c r="E468" s="353"/>
      <c r="F468" s="353"/>
      <c r="H468" s="353"/>
      <c r="I468" s="353"/>
      <c r="J468" s="353"/>
      <c r="K468" s="353"/>
      <c r="L468" s="353"/>
      <c r="M468" s="353"/>
      <c r="N468" s="353"/>
    </row>
    <row r="469" spans="3:14" ht="13.8" hidden="1" x14ac:dyDescent="0.25">
      <c r="C469" s="353"/>
      <c r="D469" s="79"/>
      <c r="E469" s="353"/>
      <c r="F469" s="353"/>
      <c r="H469" s="353"/>
      <c r="I469" s="353"/>
      <c r="J469" s="353"/>
      <c r="K469" s="353"/>
      <c r="L469" s="353"/>
      <c r="M469" s="353"/>
      <c r="N469" s="353"/>
    </row>
    <row r="470" spans="3:14" ht="13.8" hidden="1" x14ac:dyDescent="0.25">
      <c r="C470" s="353"/>
      <c r="D470" s="79"/>
      <c r="E470" s="353"/>
      <c r="F470" s="353"/>
      <c r="H470" s="353"/>
      <c r="I470" s="353"/>
      <c r="J470" s="353"/>
      <c r="K470" s="353"/>
      <c r="L470" s="353"/>
      <c r="M470" s="353"/>
      <c r="N470" s="353"/>
    </row>
    <row r="471" spans="3:14" ht="13.8" hidden="1" x14ac:dyDescent="0.25">
      <c r="C471" s="353"/>
      <c r="D471" s="79"/>
      <c r="E471" s="353"/>
      <c r="F471" s="353"/>
      <c r="H471" s="353"/>
      <c r="I471" s="353"/>
      <c r="J471" s="353"/>
      <c r="K471" s="353"/>
      <c r="L471" s="353"/>
      <c r="M471" s="353"/>
      <c r="N471" s="353"/>
    </row>
    <row r="472" spans="3:14" ht="13.8" hidden="1" x14ac:dyDescent="0.25">
      <c r="C472" s="353"/>
      <c r="D472" s="79"/>
      <c r="E472" s="353"/>
      <c r="F472" s="353"/>
      <c r="H472" s="353"/>
      <c r="I472" s="353"/>
      <c r="J472" s="353"/>
      <c r="K472" s="353"/>
      <c r="L472" s="353"/>
      <c r="M472" s="353"/>
      <c r="N472" s="353"/>
    </row>
    <row r="473" spans="3:14" ht="13.8" hidden="1" x14ac:dyDescent="0.25">
      <c r="C473" s="353"/>
      <c r="D473" s="79"/>
      <c r="E473" s="353"/>
      <c r="F473" s="353"/>
      <c r="H473" s="353"/>
      <c r="I473" s="353"/>
      <c r="J473" s="353"/>
      <c r="K473" s="353"/>
      <c r="L473" s="353"/>
      <c r="M473" s="353"/>
      <c r="N473" s="353"/>
    </row>
    <row r="474" spans="3:14" ht="13.8" hidden="1" x14ac:dyDescent="0.25">
      <c r="C474" s="353"/>
      <c r="D474" s="79"/>
      <c r="E474" s="353"/>
      <c r="F474" s="353"/>
      <c r="H474" s="353"/>
      <c r="I474" s="353"/>
      <c r="J474" s="353"/>
      <c r="K474" s="353"/>
      <c r="L474" s="353"/>
      <c r="M474" s="353"/>
      <c r="N474" s="353"/>
    </row>
    <row r="475" spans="3:14" ht="13.8" hidden="1" x14ac:dyDescent="0.25">
      <c r="C475" s="353"/>
      <c r="D475" s="79"/>
      <c r="E475" s="353"/>
      <c r="F475" s="353"/>
      <c r="H475" s="353"/>
      <c r="I475" s="353"/>
      <c r="J475" s="353"/>
      <c r="K475" s="353"/>
      <c r="L475" s="353"/>
      <c r="M475" s="353"/>
      <c r="N475" s="353"/>
    </row>
    <row r="476" spans="3:14" ht="13.8" hidden="1" x14ac:dyDescent="0.25">
      <c r="C476" s="353"/>
      <c r="D476" s="79"/>
      <c r="E476" s="353"/>
      <c r="F476" s="353"/>
      <c r="H476" s="353"/>
      <c r="I476" s="353"/>
      <c r="J476" s="353"/>
      <c r="K476" s="353"/>
      <c r="L476" s="353"/>
      <c r="M476" s="353"/>
      <c r="N476" s="353"/>
    </row>
    <row r="477" spans="3:14" ht="13.8" hidden="1" x14ac:dyDescent="0.25">
      <c r="C477" s="353"/>
      <c r="D477" s="79"/>
      <c r="E477" s="353"/>
      <c r="F477" s="353"/>
      <c r="H477" s="353"/>
      <c r="I477" s="353"/>
      <c r="J477" s="353"/>
      <c r="K477" s="353"/>
      <c r="L477" s="353"/>
      <c r="M477" s="353"/>
      <c r="N477" s="353"/>
    </row>
    <row r="478" spans="3:14" ht="13.8" hidden="1" x14ac:dyDescent="0.25">
      <c r="C478" s="353"/>
      <c r="D478" s="79"/>
      <c r="E478" s="353"/>
      <c r="F478" s="353"/>
      <c r="H478" s="353"/>
      <c r="I478" s="353"/>
      <c r="J478" s="353"/>
      <c r="K478" s="353"/>
      <c r="L478" s="353"/>
      <c r="M478" s="353"/>
      <c r="N478" s="353"/>
    </row>
    <row r="479" spans="3:14" ht="13.8" hidden="1" x14ac:dyDescent="0.25">
      <c r="C479" s="353"/>
      <c r="D479" s="79"/>
      <c r="E479" s="353"/>
      <c r="F479" s="353"/>
      <c r="H479" s="353"/>
      <c r="I479" s="353"/>
      <c r="J479" s="353"/>
      <c r="K479" s="353"/>
      <c r="L479" s="353"/>
      <c r="M479" s="353"/>
      <c r="N479" s="353"/>
    </row>
    <row r="480" spans="3:14" ht="13.8" hidden="1" x14ac:dyDescent="0.25">
      <c r="C480" s="353"/>
      <c r="D480" s="79"/>
      <c r="E480" s="353"/>
      <c r="F480" s="353"/>
      <c r="H480" s="353"/>
      <c r="I480" s="353"/>
      <c r="J480" s="353"/>
      <c r="K480" s="353"/>
      <c r="L480" s="353"/>
      <c r="M480" s="353"/>
      <c r="N480" s="353"/>
    </row>
    <row r="481" spans="3:14" ht="13.8" hidden="1" x14ac:dyDescent="0.25">
      <c r="C481" s="353"/>
      <c r="D481" s="79"/>
      <c r="E481" s="353"/>
      <c r="F481" s="353"/>
      <c r="H481" s="353"/>
      <c r="I481" s="353"/>
      <c r="J481" s="353"/>
      <c r="K481" s="353"/>
      <c r="L481" s="353"/>
      <c r="M481" s="353"/>
      <c r="N481" s="353"/>
    </row>
    <row r="482" spans="3:14" ht="13.8" hidden="1" x14ac:dyDescent="0.25">
      <c r="C482" s="353"/>
      <c r="D482" s="79"/>
      <c r="E482" s="353"/>
      <c r="F482" s="353"/>
      <c r="H482" s="353"/>
      <c r="I482" s="353"/>
      <c r="J482" s="353"/>
      <c r="K482" s="353"/>
      <c r="L482" s="353"/>
      <c r="M482" s="353"/>
      <c r="N482" s="353"/>
    </row>
    <row r="483" spans="3:14" ht="13.8" hidden="1" x14ac:dyDescent="0.25">
      <c r="C483" s="353"/>
      <c r="D483" s="79"/>
      <c r="E483" s="353"/>
      <c r="F483" s="353"/>
      <c r="H483" s="353"/>
      <c r="I483" s="353"/>
      <c r="J483" s="353"/>
      <c r="K483" s="353"/>
      <c r="L483" s="353"/>
      <c r="M483" s="353"/>
      <c r="N483" s="353"/>
    </row>
    <row r="484" spans="3:14" ht="13.8" hidden="1" x14ac:dyDescent="0.25">
      <c r="C484" s="353"/>
      <c r="D484" s="79"/>
      <c r="E484" s="353"/>
      <c r="F484" s="353"/>
      <c r="H484" s="353"/>
      <c r="I484" s="353"/>
      <c r="J484" s="353"/>
      <c r="K484" s="353"/>
      <c r="L484" s="353"/>
      <c r="M484" s="353"/>
      <c r="N484" s="353"/>
    </row>
    <row r="485" spans="3:14" ht="13.8" hidden="1" x14ac:dyDescent="0.25">
      <c r="C485" s="353"/>
      <c r="D485" s="79"/>
      <c r="E485" s="353"/>
      <c r="F485" s="353"/>
      <c r="H485" s="353"/>
      <c r="I485" s="353"/>
      <c r="J485" s="353"/>
      <c r="K485" s="353"/>
      <c r="L485" s="353"/>
      <c r="M485" s="353"/>
      <c r="N485" s="353"/>
    </row>
    <row r="486" spans="3:14" ht="13.8" hidden="1" x14ac:dyDescent="0.25">
      <c r="C486" s="353"/>
      <c r="D486" s="79"/>
      <c r="E486" s="353"/>
      <c r="F486" s="353"/>
      <c r="H486" s="353"/>
      <c r="I486" s="353"/>
      <c r="J486" s="353"/>
      <c r="K486" s="353"/>
      <c r="L486" s="353"/>
      <c r="M486" s="353"/>
      <c r="N486" s="353"/>
    </row>
    <row r="487" spans="3:14" ht="13.8" hidden="1" x14ac:dyDescent="0.25">
      <c r="C487" s="353"/>
      <c r="D487" s="79"/>
      <c r="E487" s="353"/>
      <c r="F487" s="353"/>
      <c r="H487" s="353"/>
      <c r="I487" s="353"/>
      <c r="J487" s="353"/>
      <c r="K487" s="353"/>
      <c r="L487" s="353"/>
      <c r="M487" s="353"/>
      <c r="N487" s="353"/>
    </row>
    <row r="488" spans="3:14" ht="13.8" hidden="1" x14ac:dyDescent="0.25">
      <c r="C488" s="353"/>
      <c r="D488" s="79"/>
      <c r="E488" s="353"/>
      <c r="F488" s="353"/>
      <c r="H488" s="353"/>
      <c r="I488" s="353"/>
      <c r="J488" s="353"/>
      <c r="K488" s="353"/>
      <c r="L488" s="353"/>
      <c r="M488" s="353"/>
      <c r="N488" s="353"/>
    </row>
    <row r="489" spans="3:14" ht="13.8" hidden="1" x14ac:dyDescent="0.25">
      <c r="C489" s="353"/>
      <c r="D489" s="79"/>
      <c r="E489" s="353"/>
      <c r="F489" s="353"/>
      <c r="H489" s="353"/>
      <c r="I489" s="353"/>
      <c r="J489" s="353"/>
      <c r="K489" s="353"/>
      <c r="L489" s="353"/>
      <c r="M489" s="353"/>
      <c r="N489" s="353"/>
    </row>
    <row r="490" spans="3:14" ht="13.8" hidden="1" x14ac:dyDescent="0.25">
      <c r="C490" s="353"/>
      <c r="D490" s="79"/>
      <c r="E490" s="353"/>
      <c r="F490" s="353"/>
      <c r="H490" s="353"/>
      <c r="I490" s="353"/>
      <c r="J490" s="353"/>
      <c r="K490" s="353"/>
      <c r="L490" s="353"/>
      <c r="M490" s="353"/>
      <c r="N490" s="353"/>
    </row>
    <row r="491" spans="3:14" ht="13.8" hidden="1" x14ac:dyDescent="0.25">
      <c r="C491" s="353"/>
      <c r="D491" s="79"/>
      <c r="E491" s="353"/>
      <c r="F491" s="353"/>
      <c r="H491" s="353"/>
      <c r="I491" s="353"/>
      <c r="J491" s="353"/>
      <c r="K491" s="353"/>
      <c r="L491" s="353"/>
      <c r="M491" s="353"/>
      <c r="N491" s="353"/>
    </row>
    <row r="492" spans="3:14" ht="13.8" hidden="1" x14ac:dyDescent="0.25">
      <c r="C492" s="353"/>
      <c r="D492" s="79"/>
      <c r="E492" s="353"/>
      <c r="F492" s="353"/>
      <c r="H492" s="353"/>
      <c r="I492" s="353"/>
      <c r="J492" s="353"/>
      <c r="K492" s="353"/>
      <c r="L492" s="353"/>
      <c r="M492" s="353"/>
      <c r="N492" s="353"/>
    </row>
    <row r="493" spans="3:14" ht="13.8" hidden="1" x14ac:dyDescent="0.25">
      <c r="C493" s="353"/>
      <c r="D493" s="79"/>
      <c r="E493" s="353"/>
      <c r="F493" s="353"/>
      <c r="H493" s="353"/>
      <c r="I493" s="353"/>
      <c r="J493" s="353"/>
      <c r="K493" s="353"/>
      <c r="L493" s="353"/>
      <c r="M493" s="353"/>
      <c r="N493" s="353"/>
    </row>
    <row r="494" spans="3:14" ht="13.8" hidden="1" x14ac:dyDescent="0.25">
      <c r="C494" s="353"/>
      <c r="D494" s="79"/>
      <c r="E494" s="353"/>
      <c r="F494" s="353"/>
      <c r="H494" s="353"/>
      <c r="I494" s="353"/>
      <c r="J494" s="353"/>
      <c r="K494" s="353"/>
      <c r="L494" s="353"/>
      <c r="M494" s="353"/>
      <c r="N494" s="353"/>
    </row>
    <row r="495" spans="3:14" ht="13.8" hidden="1" x14ac:dyDescent="0.25">
      <c r="C495" s="353"/>
      <c r="D495" s="79"/>
      <c r="E495" s="353"/>
      <c r="F495" s="353"/>
      <c r="H495" s="353"/>
      <c r="I495" s="353"/>
      <c r="J495" s="353"/>
      <c r="K495" s="353"/>
      <c r="L495" s="353"/>
      <c r="M495" s="353"/>
      <c r="N495" s="353"/>
    </row>
    <row r="496" spans="3:14" ht="13.8" hidden="1" x14ac:dyDescent="0.25">
      <c r="C496" s="353"/>
      <c r="D496" s="79"/>
      <c r="E496" s="353"/>
      <c r="F496" s="353"/>
      <c r="H496" s="353"/>
      <c r="I496" s="353"/>
      <c r="J496" s="353"/>
      <c r="K496" s="353"/>
      <c r="L496" s="353"/>
      <c r="M496" s="353"/>
      <c r="N496" s="353"/>
    </row>
    <row r="497" spans="3:14" ht="13.8" hidden="1" x14ac:dyDescent="0.25">
      <c r="C497" s="353"/>
      <c r="D497" s="79"/>
      <c r="E497" s="353"/>
      <c r="F497" s="353"/>
      <c r="H497" s="353"/>
      <c r="I497" s="353"/>
      <c r="J497" s="353"/>
      <c r="K497" s="353"/>
      <c r="L497" s="353"/>
      <c r="M497" s="353"/>
      <c r="N497" s="353"/>
    </row>
    <row r="498" spans="3:14" ht="13.8" hidden="1" x14ac:dyDescent="0.25">
      <c r="C498" s="353"/>
      <c r="D498" s="79"/>
      <c r="E498" s="353"/>
      <c r="F498" s="353"/>
      <c r="H498" s="353"/>
      <c r="I498" s="353"/>
      <c r="J498" s="353"/>
      <c r="K498" s="353"/>
      <c r="L498" s="353"/>
      <c r="M498" s="353"/>
      <c r="N498" s="353"/>
    </row>
    <row r="499" spans="3:14" ht="13.8" hidden="1" x14ac:dyDescent="0.25">
      <c r="C499" s="353"/>
      <c r="D499" s="79"/>
      <c r="E499" s="353"/>
      <c r="F499" s="353"/>
      <c r="H499" s="353"/>
      <c r="I499" s="353"/>
      <c r="J499" s="353"/>
      <c r="K499" s="353"/>
      <c r="L499" s="353"/>
      <c r="M499" s="353"/>
      <c r="N499" s="353"/>
    </row>
    <row r="500" spans="3:14" ht="13.8" hidden="1" x14ac:dyDescent="0.25">
      <c r="C500" s="353"/>
      <c r="D500" s="79"/>
      <c r="E500" s="353"/>
      <c r="F500" s="353"/>
      <c r="H500" s="353"/>
      <c r="I500" s="353"/>
      <c r="J500" s="353"/>
      <c r="K500" s="353"/>
      <c r="L500" s="353"/>
      <c r="M500" s="353"/>
      <c r="N500" s="353"/>
    </row>
    <row r="501" spans="3:14" ht="13.8" hidden="1" x14ac:dyDescent="0.25">
      <c r="C501" s="353"/>
      <c r="D501" s="79"/>
      <c r="E501" s="353"/>
      <c r="F501" s="353"/>
      <c r="H501" s="353"/>
      <c r="I501" s="353"/>
      <c r="J501" s="353"/>
      <c r="K501" s="353"/>
      <c r="L501" s="353"/>
      <c r="M501" s="353"/>
      <c r="N501" s="353"/>
    </row>
    <row r="502" spans="3:14" ht="13.8" hidden="1" x14ac:dyDescent="0.25">
      <c r="C502" s="353"/>
      <c r="D502" s="79"/>
      <c r="E502" s="353"/>
      <c r="F502" s="353"/>
      <c r="H502" s="353"/>
      <c r="I502" s="353"/>
      <c r="J502" s="353"/>
      <c r="K502" s="353"/>
      <c r="L502" s="353"/>
      <c r="M502" s="353"/>
      <c r="N502" s="353"/>
    </row>
    <row r="503" spans="3:14" ht="13.8" hidden="1" x14ac:dyDescent="0.25">
      <c r="C503" s="353"/>
      <c r="D503" s="79"/>
      <c r="E503" s="353"/>
      <c r="F503" s="353"/>
      <c r="H503" s="353"/>
      <c r="I503" s="353"/>
      <c r="J503" s="353"/>
      <c r="K503" s="353"/>
      <c r="L503" s="353"/>
      <c r="M503" s="353"/>
      <c r="N503" s="353"/>
    </row>
    <row r="504" spans="3:14" ht="13.8" hidden="1" x14ac:dyDescent="0.25">
      <c r="C504" s="353"/>
      <c r="D504" s="79"/>
      <c r="E504" s="353"/>
      <c r="F504" s="353"/>
      <c r="H504" s="353"/>
      <c r="I504" s="353"/>
      <c r="J504" s="353"/>
      <c r="K504" s="353"/>
      <c r="L504" s="353"/>
      <c r="M504" s="353"/>
      <c r="N504" s="353"/>
    </row>
    <row r="505" spans="3:14" ht="13.8" hidden="1" x14ac:dyDescent="0.25">
      <c r="C505" s="353"/>
      <c r="D505" s="79"/>
      <c r="E505" s="353"/>
      <c r="F505" s="353"/>
      <c r="H505" s="353"/>
      <c r="I505" s="353"/>
      <c r="J505" s="353"/>
      <c r="K505" s="353"/>
      <c r="L505" s="353"/>
      <c r="M505" s="353"/>
      <c r="N505" s="353"/>
    </row>
    <row r="506" spans="3:14" ht="13.8" hidden="1" x14ac:dyDescent="0.25">
      <c r="C506" s="353"/>
      <c r="D506" s="79"/>
      <c r="E506" s="353"/>
      <c r="F506" s="353"/>
      <c r="H506" s="353"/>
      <c r="I506" s="353"/>
      <c r="J506" s="353"/>
      <c r="K506" s="353"/>
      <c r="L506" s="353"/>
      <c r="M506" s="353"/>
      <c r="N506" s="353"/>
    </row>
    <row r="507" spans="3:14" ht="13.8" hidden="1" x14ac:dyDescent="0.25">
      <c r="C507" s="353"/>
      <c r="D507" s="79"/>
      <c r="E507" s="353"/>
      <c r="F507" s="353"/>
      <c r="H507" s="353"/>
      <c r="I507" s="353"/>
      <c r="J507" s="353"/>
      <c r="K507" s="353"/>
      <c r="L507" s="353"/>
      <c r="M507" s="353"/>
      <c r="N507" s="353"/>
    </row>
    <row r="508" spans="3:14" ht="13.8" hidden="1" x14ac:dyDescent="0.25">
      <c r="C508" s="353"/>
      <c r="D508" s="79"/>
      <c r="E508" s="353"/>
      <c r="F508" s="353"/>
      <c r="H508" s="353"/>
      <c r="I508" s="353"/>
      <c r="J508" s="353"/>
      <c r="K508" s="353"/>
      <c r="L508" s="353"/>
      <c r="M508" s="353"/>
      <c r="N508" s="353"/>
    </row>
    <row r="509" spans="3:14" ht="13.8" hidden="1" x14ac:dyDescent="0.25">
      <c r="C509" s="353"/>
      <c r="D509" s="79"/>
      <c r="E509" s="353"/>
      <c r="F509" s="353"/>
      <c r="H509" s="353"/>
      <c r="I509" s="353"/>
      <c r="J509" s="353"/>
      <c r="K509" s="353"/>
      <c r="L509" s="353"/>
      <c r="M509" s="353"/>
      <c r="N509" s="353"/>
    </row>
    <row r="510" spans="3:14" ht="13.8" hidden="1" x14ac:dyDescent="0.25">
      <c r="C510" s="353"/>
      <c r="D510" s="79"/>
      <c r="E510" s="353"/>
      <c r="F510" s="353"/>
      <c r="H510" s="353"/>
      <c r="I510" s="353"/>
      <c r="J510" s="353"/>
      <c r="K510" s="353"/>
      <c r="L510" s="353"/>
      <c r="M510" s="353"/>
      <c r="N510" s="353"/>
    </row>
    <row r="511" spans="3:14" ht="13.8" hidden="1" x14ac:dyDescent="0.25">
      <c r="C511" s="353"/>
      <c r="D511" s="79"/>
      <c r="E511" s="353"/>
      <c r="F511" s="353"/>
      <c r="H511" s="353"/>
      <c r="I511" s="353"/>
      <c r="J511" s="353"/>
      <c r="K511" s="353"/>
      <c r="L511" s="353"/>
      <c r="M511" s="353"/>
      <c r="N511" s="353"/>
    </row>
    <row r="512" spans="3:14" ht="13.8" hidden="1" x14ac:dyDescent="0.25">
      <c r="C512" s="353"/>
      <c r="D512" s="79"/>
      <c r="E512" s="353"/>
      <c r="F512" s="353"/>
      <c r="H512" s="353"/>
      <c r="I512" s="353"/>
      <c r="J512" s="353"/>
      <c r="K512" s="353"/>
      <c r="L512" s="353"/>
      <c r="M512" s="353"/>
      <c r="N512" s="353"/>
    </row>
    <row r="513" spans="3:14" ht="13.8" hidden="1" x14ac:dyDescent="0.25">
      <c r="C513" s="353"/>
      <c r="D513" s="79"/>
      <c r="E513" s="353"/>
      <c r="F513" s="353"/>
      <c r="H513" s="353"/>
      <c r="I513" s="353"/>
      <c r="J513" s="353"/>
      <c r="K513" s="353"/>
      <c r="L513" s="353"/>
      <c r="M513" s="353"/>
      <c r="N513" s="353"/>
    </row>
    <row r="514" spans="3:14" ht="13.8" hidden="1" x14ac:dyDescent="0.25">
      <c r="C514" s="353"/>
      <c r="D514" s="79"/>
      <c r="E514" s="353"/>
      <c r="F514" s="353"/>
      <c r="H514" s="353"/>
      <c r="I514" s="353"/>
      <c r="J514" s="353"/>
      <c r="K514" s="353"/>
      <c r="L514" s="353"/>
      <c r="M514" s="353"/>
      <c r="N514" s="353"/>
    </row>
    <row r="515" spans="3:14" ht="13.8" hidden="1" x14ac:dyDescent="0.25">
      <c r="C515" s="353"/>
      <c r="D515" s="79"/>
      <c r="E515" s="353"/>
      <c r="F515" s="353"/>
      <c r="H515" s="353"/>
      <c r="I515" s="353"/>
      <c r="J515" s="353"/>
      <c r="K515" s="353"/>
      <c r="L515" s="353"/>
      <c r="M515" s="353"/>
      <c r="N515" s="353"/>
    </row>
    <row r="516" spans="3:14" ht="13.8" hidden="1" x14ac:dyDescent="0.25">
      <c r="C516" s="353"/>
      <c r="D516" s="79"/>
      <c r="E516" s="353"/>
      <c r="F516" s="353"/>
      <c r="H516" s="353"/>
      <c r="I516" s="353"/>
      <c r="J516" s="353"/>
      <c r="K516" s="353"/>
      <c r="L516" s="353"/>
      <c r="M516" s="353"/>
      <c r="N516" s="353"/>
    </row>
    <row r="517" spans="3:14" ht="13.8" hidden="1" x14ac:dyDescent="0.25">
      <c r="C517" s="353"/>
      <c r="D517" s="79"/>
      <c r="E517" s="353"/>
      <c r="F517" s="353"/>
      <c r="H517" s="353"/>
      <c r="I517" s="353"/>
      <c r="J517" s="353"/>
      <c r="K517" s="353"/>
      <c r="L517" s="353"/>
      <c r="M517" s="353"/>
      <c r="N517" s="353"/>
    </row>
    <row r="518" spans="3:14" ht="13.8" hidden="1" x14ac:dyDescent="0.25">
      <c r="C518" s="353"/>
      <c r="D518" s="79"/>
      <c r="E518" s="353"/>
      <c r="F518" s="353"/>
      <c r="H518" s="353"/>
      <c r="I518" s="353"/>
      <c r="J518" s="353"/>
      <c r="K518" s="353"/>
      <c r="L518" s="353"/>
      <c r="M518" s="353"/>
      <c r="N518" s="353"/>
    </row>
    <row r="519" spans="3:14" ht="13.8" hidden="1" x14ac:dyDescent="0.25">
      <c r="C519" s="353"/>
      <c r="D519" s="79"/>
      <c r="E519" s="353"/>
      <c r="F519" s="353"/>
      <c r="H519" s="353"/>
      <c r="I519" s="353"/>
      <c r="J519" s="353"/>
      <c r="K519" s="353"/>
      <c r="L519" s="353"/>
      <c r="M519" s="353"/>
      <c r="N519" s="353"/>
    </row>
    <row r="520" spans="3:14" ht="13.8" hidden="1" x14ac:dyDescent="0.25">
      <c r="C520" s="353"/>
      <c r="D520" s="79"/>
      <c r="E520" s="353"/>
      <c r="F520" s="353"/>
      <c r="H520" s="353"/>
      <c r="I520" s="353"/>
      <c r="J520" s="353"/>
      <c r="K520" s="353"/>
      <c r="L520" s="353"/>
      <c r="M520" s="353"/>
      <c r="N520" s="353"/>
    </row>
    <row r="521" spans="3:14" ht="13.8" hidden="1" x14ac:dyDescent="0.25">
      <c r="C521" s="353"/>
      <c r="D521" s="79"/>
      <c r="E521" s="353"/>
      <c r="F521" s="353"/>
      <c r="H521" s="353"/>
      <c r="I521" s="353"/>
      <c r="J521" s="353"/>
      <c r="K521" s="353"/>
      <c r="L521" s="353"/>
      <c r="M521" s="353"/>
      <c r="N521" s="353"/>
    </row>
    <row r="522" spans="3:14" ht="13.8" hidden="1" x14ac:dyDescent="0.25">
      <c r="C522" s="353"/>
      <c r="D522" s="79"/>
      <c r="E522" s="353"/>
      <c r="F522" s="353"/>
      <c r="H522" s="353"/>
      <c r="I522" s="353"/>
      <c r="J522" s="353"/>
      <c r="K522" s="353"/>
      <c r="L522" s="353"/>
      <c r="M522" s="353"/>
      <c r="N522" s="353"/>
    </row>
    <row r="523" spans="3:14" ht="13.8" hidden="1" x14ac:dyDescent="0.25">
      <c r="C523" s="353"/>
      <c r="D523" s="79"/>
      <c r="E523" s="353"/>
      <c r="F523" s="353"/>
      <c r="H523" s="353"/>
      <c r="I523" s="353"/>
      <c r="J523" s="353"/>
      <c r="K523" s="353"/>
      <c r="L523" s="353"/>
      <c r="M523" s="353"/>
      <c r="N523" s="353"/>
    </row>
    <row r="524" spans="3:14" ht="13.8" hidden="1" x14ac:dyDescent="0.25">
      <c r="C524" s="353"/>
      <c r="D524" s="79"/>
      <c r="E524" s="353"/>
      <c r="F524" s="353"/>
      <c r="H524" s="353"/>
      <c r="I524" s="353"/>
      <c r="J524" s="353"/>
      <c r="K524" s="353"/>
      <c r="L524" s="353"/>
      <c r="M524" s="353"/>
      <c r="N524" s="353"/>
    </row>
    <row r="525" spans="3:14" ht="13.8" hidden="1" x14ac:dyDescent="0.25">
      <c r="C525" s="353"/>
      <c r="D525" s="79"/>
      <c r="E525" s="353"/>
      <c r="F525" s="353"/>
      <c r="H525" s="353"/>
      <c r="I525" s="353"/>
      <c r="J525" s="353"/>
      <c r="K525" s="353"/>
      <c r="L525" s="353"/>
      <c r="M525" s="353"/>
      <c r="N525" s="353"/>
    </row>
    <row r="526" spans="3:14" ht="13.8" hidden="1" x14ac:dyDescent="0.25">
      <c r="C526" s="353"/>
      <c r="D526" s="79"/>
      <c r="E526" s="353"/>
      <c r="F526" s="353"/>
      <c r="H526" s="353"/>
      <c r="I526" s="353"/>
      <c r="J526" s="353"/>
      <c r="K526" s="353"/>
      <c r="L526" s="353"/>
      <c r="M526" s="353"/>
      <c r="N526" s="353"/>
    </row>
    <row r="527" spans="3:14" ht="13.8" hidden="1" x14ac:dyDescent="0.25">
      <c r="C527" s="353"/>
      <c r="D527" s="79"/>
      <c r="E527" s="353"/>
      <c r="F527" s="353"/>
      <c r="H527" s="353"/>
      <c r="I527" s="353"/>
      <c r="J527" s="353"/>
      <c r="K527" s="353"/>
      <c r="L527" s="353"/>
      <c r="M527" s="353"/>
      <c r="N527" s="353"/>
    </row>
    <row r="528" spans="3:14" ht="13.8" hidden="1" x14ac:dyDescent="0.25">
      <c r="C528" s="353"/>
      <c r="D528" s="79"/>
      <c r="E528" s="353"/>
      <c r="F528" s="353"/>
      <c r="H528" s="353"/>
      <c r="I528" s="353"/>
      <c r="J528" s="353"/>
      <c r="K528" s="353"/>
      <c r="L528" s="353"/>
      <c r="M528" s="353"/>
      <c r="N528" s="353"/>
    </row>
    <row r="529" spans="3:14" ht="13.8" hidden="1" x14ac:dyDescent="0.25">
      <c r="C529" s="353"/>
      <c r="D529" s="79"/>
      <c r="E529" s="353"/>
      <c r="F529" s="353"/>
      <c r="H529" s="353"/>
      <c r="I529" s="353"/>
      <c r="J529" s="353"/>
      <c r="K529" s="353"/>
      <c r="L529" s="353"/>
      <c r="M529" s="353"/>
      <c r="N529" s="353"/>
    </row>
    <row r="530" spans="3:14" ht="13.8" hidden="1" x14ac:dyDescent="0.25">
      <c r="C530" s="353"/>
      <c r="D530" s="79"/>
      <c r="E530" s="353"/>
      <c r="F530" s="353"/>
      <c r="H530" s="353"/>
      <c r="I530" s="353"/>
      <c r="J530" s="353"/>
      <c r="K530" s="353"/>
      <c r="L530" s="353"/>
      <c r="M530" s="353"/>
      <c r="N530" s="353"/>
    </row>
    <row r="531" spans="3:14" ht="13.8" hidden="1" x14ac:dyDescent="0.25">
      <c r="C531" s="353"/>
      <c r="D531" s="79"/>
      <c r="E531" s="353"/>
      <c r="F531" s="353"/>
      <c r="H531" s="353"/>
      <c r="I531" s="353"/>
      <c r="J531" s="353"/>
      <c r="K531" s="353"/>
      <c r="L531" s="353"/>
      <c r="M531" s="353"/>
      <c r="N531" s="353"/>
    </row>
    <row r="532" spans="3:14" ht="13.8" hidden="1" x14ac:dyDescent="0.25">
      <c r="C532" s="353"/>
      <c r="D532" s="79"/>
      <c r="E532" s="353"/>
      <c r="F532" s="353"/>
      <c r="H532" s="353"/>
      <c r="I532" s="353"/>
      <c r="J532" s="353"/>
      <c r="K532" s="353"/>
      <c r="L532" s="353"/>
      <c r="M532" s="353"/>
      <c r="N532" s="353"/>
    </row>
    <row r="533" spans="3:14" ht="13.8" hidden="1" x14ac:dyDescent="0.25">
      <c r="C533" s="353"/>
      <c r="D533" s="79"/>
      <c r="E533" s="353"/>
      <c r="F533" s="353"/>
      <c r="H533" s="353"/>
      <c r="I533" s="353"/>
      <c r="J533" s="353"/>
      <c r="K533" s="353"/>
      <c r="L533" s="353"/>
      <c r="M533" s="353"/>
      <c r="N533" s="353"/>
    </row>
    <row r="534" spans="3:14" ht="13.8" hidden="1" x14ac:dyDescent="0.25">
      <c r="C534" s="353"/>
      <c r="D534" s="79"/>
      <c r="E534" s="353"/>
      <c r="F534" s="353"/>
      <c r="H534" s="353"/>
      <c r="I534" s="353"/>
      <c r="J534" s="353"/>
      <c r="K534" s="353"/>
      <c r="L534" s="353"/>
      <c r="M534" s="353"/>
      <c r="N534" s="353"/>
    </row>
    <row r="535" spans="3:14" ht="13.8" hidden="1" x14ac:dyDescent="0.25">
      <c r="C535" s="353"/>
      <c r="D535" s="79"/>
      <c r="E535" s="353"/>
      <c r="F535" s="353"/>
      <c r="H535" s="353"/>
      <c r="I535" s="353"/>
      <c r="J535" s="353"/>
      <c r="K535" s="353"/>
      <c r="L535" s="353"/>
      <c r="M535" s="353"/>
      <c r="N535" s="353"/>
    </row>
    <row r="536" spans="3:14" ht="13.8" hidden="1" x14ac:dyDescent="0.25">
      <c r="C536" s="353"/>
      <c r="D536" s="79"/>
      <c r="E536" s="353"/>
      <c r="F536" s="353"/>
      <c r="H536" s="353"/>
      <c r="I536" s="353"/>
      <c r="J536" s="353"/>
      <c r="K536" s="353"/>
      <c r="L536" s="353"/>
      <c r="M536" s="353"/>
      <c r="N536" s="353"/>
    </row>
    <row r="537" spans="3:14" ht="13.8" hidden="1" x14ac:dyDescent="0.25">
      <c r="C537" s="353"/>
      <c r="D537" s="79"/>
      <c r="E537" s="353"/>
      <c r="F537" s="353"/>
      <c r="H537" s="353"/>
      <c r="I537" s="353"/>
      <c r="J537" s="353"/>
      <c r="K537" s="353"/>
      <c r="L537" s="353"/>
      <c r="M537" s="353"/>
      <c r="N537" s="353"/>
    </row>
    <row r="538" spans="3:14" ht="13.8" hidden="1" x14ac:dyDescent="0.25">
      <c r="C538" s="353"/>
      <c r="D538" s="79"/>
      <c r="E538" s="353"/>
      <c r="F538" s="353"/>
      <c r="H538" s="353"/>
      <c r="I538" s="353"/>
      <c r="J538" s="353"/>
      <c r="K538" s="353"/>
      <c r="L538" s="353"/>
      <c r="M538" s="353"/>
      <c r="N538" s="353"/>
    </row>
    <row r="539" spans="3:14" ht="13.8" hidden="1" x14ac:dyDescent="0.25">
      <c r="C539" s="353"/>
      <c r="D539" s="79"/>
      <c r="E539" s="353"/>
      <c r="F539" s="353"/>
      <c r="H539" s="353"/>
      <c r="I539" s="353"/>
      <c r="J539" s="353"/>
      <c r="K539" s="353"/>
      <c r="L539" s="353"/>
      <c r="M539" s="353"/>
      <c r="N539" s="353"/>
    </row>
    <row r="540" spans="3:14" ht="13.8" hidden="1" x14ac:dyDescent="0.25">
      <c r="C540" s="353"/>
      <c r="D540" s="79"/>
      <c r="E540" s="353"/>
      <c r="F540" s="353"/>
      <c r="H540" s="353"/>
      <c r="I540" s="353"/>
      <c r="J540" s="353"/>
      <c r="K540" s="353"/>
      <c r="L540" s="353"/>
      <c r="M540" s="353"/>
      <c r="N540" s="353"/>
    </row>
    <row r="541" spans="3:14" ht="13.8" hidden="1" x14ac:dyDescent="0.25">
      <c r="C541" s="353"/>
      <c r="D541" s="79"/>
      <c r="E541" s="353"/>
      <c r="F541" s="353"/>
      <c r="H541" s="353"/>
      <c r="I541" s="353"/>
      <c r="J541" s="353"/>
      <c r="K541" s="353"/>
      <c r="L541" s="353"/>
      <c r="M541" s="353"/>
      <c r="N541" s="353"/>
    </row>
    <row r="542" spans="3:14" ht="13.8" hidden="1" x14ac:dyDescent="0.25">
      <c r="C542" s="353"/>
      <c r="D542" s="79"/>
      <c r="E542" s="353"/>
      <c r="F542" s="353"/>
      <c r="H542" s="353"/>
      <c r="I542" s="353"/>
      <c r="J542" s="353"/>
      <c r="K542" s="353"/>
      <c r="L542" s="353"/>
      <c r="M542" s="353"/>
      <c r="N542" s="353"/>
    </row>
    <row r="543" spans="3:14" ht="13.8" hidden="1" x14ac:dyDescent="0.25">
      <c r="C543" s="353"/>
      <c r="D543" s="79"/>
      <c r="E543" s="353"/>
      <c r="F543" s="353"/>
      <c r="H543" s="353"/>
      <c r="I543" s="353"/>
      <c r="J543" s="353"/>
      <c r="K543" s="353"/>
      <c r="L543" s="353"/>
      <c r="M543" s="353"/>
      <c r="N543" s="353"/>
    </row>
    <row r="544" spans="3:14" ht="13.8" hidden="1" x14ac:dyDescent="0.25">
      <c r="C544" s="353"/>
      <c r="D544" s="79"/>
      <c r="E544" s="353"/>
      <c r="F544" s="353"/>
      <c r="H544" s="353"/>
      <c r="I544" s="353"/>
      <c r="J544" s="353"/>
      <c r="K544" s="353"/>
      <c r="L544" s="353"/>
      <c r="M544" s="353"/>
      <c r="N544" s="353"/>
    </row>
    <row r="545" spans="3:14" ht="13.8" hidden="1" x14ac:dyDescent="0.25">
      <c r="C545" s="353"/>
      <c r="D545" s="79"/>
      <c r="E545" s="353"/>
      <c r="F545" s="353"/>
      <c r="H545" s="353"/>
      <c r="I545" s="353"/>
      <c r="J545" s="353"/>
      <c r="K545" s="353"/>
      <c r="L545" s="353"/>
      <c r="M545" s="353"/>
      <c r="N545" s="353"/>
    </row>
    <row r="546" spans="3:14" ht="13.8" hidden="1" x14ac:dyDescent="0.25">
      <c r="C546" s="353"/>
      <c r="D546" s="79"/>
      <c r="E546" s="353"/>
      <c r="F546" s="353"/>
      <c r="H546" s="353"/>
      <c r="I546" s="353"/>
      <c r="J546" s="353"/>
      <c r="K546" s="353"/>
      <c r="L546" s="353"/>
      <c r="M546" s="353"/>
      <c r="N546" s="353"/>
    </row>
    <row r="547" spans="3:14" ht="13.8" hidden="1" x14ac:dyDescent="0.25">
      <c r="C547" s="353"/>
      <c r="D547" s="79"/>
      <c r="E547" s="353"/>
      <c r="F547" s="353"/>
      <c r="H547" s="353"/>
      <c r="I547" s="353"/>
      <c r="J547" s="353"/>
      <c r="K547" s="353"/>
      <c r="L547" s="353"/>
      <c r="M547" s="353"/>
      <c r="N547" s="353"/>
    </row>
    <row r="548" spans="3:14" ht="13.8" hidden="1" x14ac:dyDescent="0.25">
      <c r="C548" s="353"/>
      <c r="D548" s="79"/>
      <c r="E548" s="353"/>
      <c r="F548" s="353"/>
      <c r="H548" s="353"/>
      <c r="I548" s="353"/>
      <c r="J548" s="353"/>
      <c r="K548" s="353"/>
      <c r="L548" s="353"/>
      <c r="M548" s="353"/>
      <c r="N548" s="353"/>
    </row>
    <row r="549" spans="3:14" ht="13.8" hidden="1" x14ac:dyDescent="0.25">
      <c r="C549" s="353"/>
      <c r="D549" s="79"/>
      <c r="E549" s="353"/>
      <c r="F549" s="353"/>
      <c r="H549" s="353"/>
      <c r="I549" s="353"/>
      <c r="J549" s="353"/>
      <c r="K549" s="353"/>
      <c r="L549" s="353"/>
      <c r="M549" s="353"/>
      <c r="N549" s="353"/>
    </row>
    <row r="550" spans="3:14" ht="13.8" hidden="1" x14ac:dyDescent="0.25">
      <c r="C550" s="353"/>
      <c r="D550" s="79"/>
      <c r="E550" s="353"/>
      <c r="F550" s="353"/>
      <c r="H550" s="353"/>
      <c r="I550" s="353"/>
      <c r="J550" s="353"/>
      <c r="K550" s="353"/>
      <c r="L550" s="353"/>
      <c r="M550" s="353"/>
      <c r="N550" s="353"/>
    </row>
    <row r="551" spans="3:14" ht="13.8" hidden="1" x14ac:dyDescent="0.25">
      <c r="C551" s="353"/>
      <c r="D551" s="79"/>
      <c r="E551" s="353"/>
      <c r="F551" s="353"/>
      <c r="H551" s="353"/>
      <c r="I551" s="353"/>
      <c r="J551" s="353"/>
      <c r="K551" s="353"/>
      <c r="L551" s="353"/>
      <c r="M551" s="353"/>
      <c r="N551" s="353"/>
    </row>
    <row r="552" spans="3:14" ht="13.8" hidden="1" x14ac:dyDescent="0.25">
      <c r="C552" s="353"/>
      <c r="D552" s="79"/>
      <c r="E552" s="353"/>
      <c r="F552" s="353"/>
      <c r="H552" s="353"/>
      <c r="I552" s="353"/>
      <c r="J552" s="353"/>
      <c r="K552" s="353"/>
      <c r="L552" s="353"/>
      <c r="M552" s="353"/>
      <c r="N552" s="353"/>
    </row>
    <row r="553" spans="3:14" ht="13.8" hidden="1" x14ac:dyDescent="0.25">
      <c r="C553" s="353"/>
      <c r="D553" s="79"/>
      <c r="E553" s="353"/>
      <c r="F553" s="353"/>
      <c r="H553" s="353"/>
      <c r="I553" s="353"/>
      <c r="J553" s="353"/>
      <c r="K553" s="353"/>
      <c r="L553" s="353"/>
      <c r="M553" s="353"/>
      <c r="N553" s="353"/>
    </row>
    <row r="554" spans="3:14" ht="13.8" hidden="1" x14ac:dyDescent="0.25">
      <c r="C554" s="353"/>
      <c r="D554" s="79"/>
      <c r="E554" s="353"/>
      <c r="F554" s="353"/>
      <c r="H554" s="353"/>
      <c r="I554" s="353"/>
      <c r="J554" s="353"/>
      <c r="K554" s="353"/>
      <c r="L554" s="353"/>
      <c r="M554" s="353"/>
      <c r="N554" s="353"/>
    </row>
    <row r="555" spans="3:14" ht="13.8" hidden="1" x14ac:dyDescent="0.25">
      <c r="C555" s="353"/>
      <c r="D555" s="79"/>
      <c r="E555" s="353"/>
      <c r="F555" s="353"/>
      <c r="H555" s="353"/>
      <c r="I555" s="353"/>
      <c r="J555" s="353"/>
      <c r="K555" s="353"/>
      <c r="L555" s="353"/>
      <c r="M555" s="353"/>
      <c r="N555" s="353"/>
    </row>
    <row r="556" spans="3:14" ht="13.8" hidden="1" x14ac:dyDescent="0.25">
      <c r="C556" s="353"/>
      <c r="D556" s="79"/>
      <c r="E556" s="353"/>
      <c r="F556" s="353"/>
      <c r="H556" s="353"/>
      <c r="I556" s="353"/>
      <c r="J556" s="353"/>
      <c r="K556" s="353"/>
      <c r="L556" s="353"/>
      <c r="M556" s="353"/>
      <c r="N556" s="353"/>
    </row>
    <row r="557" spans="3:14" ht="13.8" hidden="1" x14ac:dyDescent="0.25">
      <c r="C557" s="353"/>
      <c r="D557" s="79"/>
      <c r="E557" s="353"/>
      <c r="F557" s="353"/>
      <c r="H557" s="353"/>
      <c r="I557" s="353"/>
      <c r="J557" s="353"/>
      <c r="K557" s="353"/>
      <c r="L557" s="353"/>
      <c r="M557" s="353"/>
      <c r="N557" s="353"/>
    </row>
    <row r="558" spans="3:14" ht="13.8" hidden="1" x14ac:dyDescent="0.25">
      <c r="C558" s="353"/>
      <c r="D558" s="79"/>
      <c r="E558" s="353"/>
      <c r="F558" s="353"/>
      <c r="H558" s="353"/>
      <c r="I558" s="353"/>
      <c r="J558" s="353"/>
      <c r="K558" s="353"/>
      <c r="L558" s="353"/>
      <c r="M558" s="353"/>
      <c r="N558" s="353"/>
    </row>
    <row r="559" spans="3:14" ht="13.8" hidden="1" x14ac:dyDescent="0.25">
      <c r="C559" s="353"/>
      <c r="D559" s="79"/>
      <c r="E559" s="353"/>
      <c r="F559" s="353"/>
      <c r="H559" s="353"/>
      <c r="I559" s="353"/>
      <c r="J559" s="353"/>
      <c r="K559" s="353"/>
      <c r="L559" s="353"/>
      <c r="M559" s="353"/>
      <c r="N559" s="353"/>
    </row>
    <row r="560" spans="3:14" ht="13.8" hidden="1" x14ac:dyDescent="0.25">
      <c r="C560" s="353"/>
      <c r="D560" s="79"/>
      <c r="E560" s="353"/>
      <c r="F560" s="353"/>
      <c r="H560" s="353"/>
      <c r="I560" s="353"/>
      <c r="J560" s="353"/>
      <c r="K560" s="353"/>
      <c r="L560" s="353"/>
      <c r="M560" s="353"/>
      <c r="N560" s="353"/>
    </row>
    <row r="561" spans="3:14" ht="13.8" hidden="1" x14ac:dyDescent="0.25">
      <c r="C561" s="353"/>
      <c r="D561" s="79"/>
      <c r="E561" s="353"/>
      <c r="F561" s="353"/>
      <c r="H561" s="353"/>
      <c r="I561" s="353"/>
      <c r="J561" s="353"/>
      <c r="K561" s="353"/>
      <c r="L561" s="353"/>
      <c r="M561" s="353"/>
      <c r="N561" s="353"/>
    </row>
    <row r="562" spans="3:14" ht="13.8" hidden="1" x14ac:dyDescent="0.25">
      <c r="C562" s="353"/>
      <c r="D562" s="79"/>
      <c r="E562" s="353"/>
      <c r="F562" s="353"/>
      <c r="H562" s="353"/>
      <c r="I562" s="353"/>
      <c r="J562" s="353"/>
      <c r="K562" s="353"/>
      <c r="L562" s="353"/>
      <c r="M562" s="353"/>
      <c r="N562" s="353"/>
    </row>
    <row r="563" spans="3:14" ht="13.8" hidden="1" x14ac:dyDescent="0.25">
      <c r="C563" s="353"/>
      <c r="D563" s="79"/>
      <c r="E563" s="353"/>
      <c r="F563" s="353"/>
      <c r="H563" s="353"/>
      <c r="I563" s="353"/>
      <c r="J563" s="353"/>
      <c r="K563" s="353"/>
      <c r="L563" s="353"/>
      <c r="M563" s="353"/>
      <c r="N563" s="353"/>
    </row>
    <row r="564" spans="3:14" ht="13.8" hidden="1" x14ac:dyDescent="0.25">
      <c r="C564" s="353"/>
      <c r="D564" s="79"/>
      <c r="E564" s="353"/>
      <c r="F564" s="353"/>
      <c r="H564" s="353"/>
      <c r="I564" s="353"/>
      <c r="J564" s="353"/>
      <c r="K564" s="353"/>
      <c r="L564" s="353"/>
      <c r="M564" s="353"/>
      <c r="N564" s="353"/>
    </row>
    <row r="565" spans="3:14" ht="13.8" hidden="1" x14ac:dyDescent="0.25">
      <c r="C565" s="353"/>
      <c r="D565" s="79"/>
      <c r="E565" s="353"/>
      <c r="F565" s="353"/>
      <c r="H565" s="353"/>
      <c r="I565" s="353"/>
      <c r="J565" s="353"/>
      <c r="K565" s="353"/>
      <c r="L565" s="353"/>
      <c r="M565" s="353"/>
      <c r="N565" s="353"/>
    </row>
    <row r="566" spans="3:14" ht="13.8" hidden="1" x14ac:dyDescent="0.25">
      <c r="C566" s="353"/>
      <c r="D566" s="79"/>
      <c r="E566" s="353"/>
      <c r="F566" s="353"/>
      <c r="H566" s="353"/>
      <c r="I566" s="353"/>
      <c r="J566" s="353"/>
      <c r="K566" s="353"/>
      <c r="L566" s="353"/>
      <c r="M566" s="353"/>
      <c r="N566" s="353"/>
    </row>
    <row r="567" spans="3:14" ht="13.8" hidden="1" x14ac:dyDescent="0.25">
      <c r="C567" s="353"/>
      <c r="D567" s="79"/>
      <c r="E567" s="353"/>
      <c r="F567" s="353"/>
      <c r="H567" s="353"/>
      <c r="I567" s="353"/>
      <c r="J567" s="353"/>
      <c r="K567" s="353"/>
      <c r="L567" s="353"/>
      <c r="M567" s="353"/>
      <c r="N567" s="353"/>
    </row>
    <row r="568" spans="3:14" ht="13.8" hidden="1" x14ac:dyDescent="0.25">
      <c r="C568" s="353"/>
      <c r="D568" s="79"/>
      <c r="E568" s="353"/>
      <c r="F568" s="353"/>
      <c r="H568" s="353"/>
      <c r="I568" s="353"/>
      <c r="J568" s="353"/>
      <c r="K568" s="353"/>
      <c r="L568" s="353"/>
      <c r="M568" s="353"/>
      <c r="N568" s="353"/>
    </row>
    <row r="569" spans="3:14" ht="13.8" hidden="1" x14ac:dyDescent="0.25">
      <c r="C569" s="353"/>
      <c r="D569" s="79"/>
      <c r="E569" s="353"/>
      <c r="F569" s="353"/>
      <c r="H569" s="353"/>
      <c r="I569" s="353"/>
      <c r="J569" s="353"/>
      <c r="K569" s="353"/>
      <c r="L569" s="353"/>
      <c r="M569" s="353"/>
      <c r="N569" s="353"/>
    </row>
    <row r="570" spans="3:14" ht="13.8" hidden="1" x14ac:dyDescent="0.25">
      <c r="C570" s="353"/>
      <c r="D570" s="79"/>
      <c r="E570" s="353"/>
      <c r="F570" s="353"/>
      <c r="H570" s="353"/>
      <c r="I570" s="353"/>
      <c r="J570" s="353"/>
      <c r="K570" s="353"/>
      <c r="L570" s="353"/>
      <c r="M570" s="353"/>
      <c r="N570" s="353"/>
    </row>
    <row r="571" spans="3:14" ht="13.8" hidden="1" x14ac:dyDescent="0.25">
      <c r="C571" s="353"/>
      <c r="D571" s="79"/>
      <c r="E571" s="353"/>
      <c r="F571" s="353"/>
      <c r="H571" s="353"/>
      <c r="I571" s="353"/>
      <c r="J571" s="353"/>
      <c r="K571" s="353"/>
      <c r="L571" s="353"/>
      <c r="M571" s="353"/>
      <c r="N571" s="353"/>
    </row>
    <row r="572" spans="3:14" ht="13.8" hidden="1" x14ac:dyDescent="0.25">
      <c r="C572" s="353"/>
      <c r="D572" s="79"/>
      <c r="E572" s="353"/>
      <c r="F572" s="353"/>
      <c r="H572" s="353"/>
      <c r="I572" s="353"/>
      <c r="J572" s="353"/>
      <c r="K572" s="353"/>
      <c r="L572" s="353"/>
      <c r="M572" s="353"/>
      <c r="N572" s="353"/>
    </row>
    <row r="573" spans="3:14" ht="13.8" hidden="1" x14ac:dyDescent="0.25">
      <c r="C573" s="353"/>
      <c r="D573" s="79"/>
      <c r="E573" s="353"/>
      <c r="F573" s="353"/>
      <c r="H573" s="353"/>
      <c r="I573" s="353"/>
      <c r="J573" s="353"/>
      <c r="K573" s="353"/>
      <c r="L573" s="353"/>
      <c r="M573" s="353"/>
      <c r="N573" s="353"/>
    </row>
    <row r="574" spans="3:14" ht="13.8" hidden="1" x14ac:dyDescent="0.25">
      <c r="C574" s="353"/>
      <c r="D574" s="79"/>
      <c r="E574" s="353"/>
      <c r="F574" s="353"/>
      <c r="H574" s="353"/>
      <c r="I574" s="353"/>
      <c r="J574" s="353"/>
      <c r="K574" s="353"/>
      <c r="L574" s="353"/>
      <c r="M574" s="353"/>
      <c r="N574" s="353"/>
    </row>
    <row r="575" spans="3:14" ht="13.8" hidden="1" x14ac:dyDescent="0.25">
      <c r="C575" s="353"/>
      <c r="D575" s="79"/>
      <c r="E575" s="353"/>
      <c r="F575" s="353"/>
      <c r="H575" s="353"/>
      <c r="I575" s="353"/>
      <c r="J575" s="353"/>
      <c r="K575" s="353"/>
      <c r="L575" s="353"/>
      <c r="M575" s="353"/>
      <c r="N575" s="353"/>
    </row>
    <row r="576" spans="3:14" ht="13.8" hidden="1" x14ac:dyDescent="0.25">
      <c r="C576" s="353"/>
      <c r="D576" s="79"/>
      <c r="E576" s="353"/>
      <c r="F576" s="353"/>
      <c r="H576" s="353"/>
      <c r="I576" s="353"/>
      <c r="J576" s="353"/>
      <c r="K576" s="353"/>
      <c r="L576" s="353"/>
      <c r="M576" s="353"/>
      <c r="N576" s="353"/>
    </row>
    <row r="577" spans="3:14" ht="13.8" hidden="1" x14ac:dyDescent="0.25">
      <c r="C577" s="353"/>
      <c r="D577" s="79"/>
      <c r="E577" s="353"/>
      <c r="F577" s="353"/>
      <c r="H577" s="353"/>
      <c r="I577" s="353"/>
      <c r="J577" s="353"/>
      <c r="K577" s="353"/>
      <c r="L577" s="353"/>
      <c r="M577" s="353"/>
      <c r="N577" s="353"/>
    </row>
    <row r="578" spans="3:14" ht="13.8" hidden="1" x14ac:dyDescent="0.25">
      <c r="C578" s="353"/>
      <c r="D578" s="79"/>
      <c r="E578" s="353"/>
      <c r="F578" s="353"/>
      <c r="H578" s="353"/>
      <c r="I578" s="353"/>
      <c r="J578" s="353"/>
      <c r="K578" s="353"/>
      <c r="L578" s="353"/>
      <c r="M578" s="353"/>
      <c r="N578" s="353"/>
    </row>
    <row r="579" spans="3:14" ht="13.8" hidden="1" x14ac:dyDescent="0.25">
      <c r="C579" s="353"/>
      <c r="D579" s="79"/>
      <c r="E579" s="353"/>
      <c r="F579" s="353"/>
      <c r="H579" s="353"/>
      <c r="I579" s="353"/>
      <c r="J579" s="353"/>
      <c r="K579" s="353"/>
      <c r="L579" s="353"/>
      <c r="M579" s="353"/>
      <c r="N579" s="353"/>
    </row>
    <row r="580" spans="3:14" ht="13.8" hidden="1" x14ac:dyDescent="0.25">
      <c r="C580" s="353"/>
      <c r="D580" s="79"/>
      <c r="E580" s="353"/>
      <c r="F580" s="353"/>
      <c r="H580" s="353"/>
      <c r="I580" s="353"/>
      <c r="J580" s="353"/>
      <c r="K580" s="353"/>
      <c r="L580" s="353"/>
      <c r="M580" s="353"/>
      <c r="N580" s="353"/>
    </row>
    <row r="581" spans="3:14" ht="13.8" hidden="1" x14ac:dyDescent="0.25">
      <c r="C581" s="353"/>
      <c r="D581" s="79"/>
      <c r="E581" s="353"/>
      <c r="F581" s="353"/>
      <c r="H581" s="353"/>
      <c r="I581" s="353"/>
      <c r="J581" s="353"/>
      <c r="K581" s="353"/>
      <c r="L581" s="353"/>
      <c r="M581" s="353"/>
      <c r="N581" s="353"/>
    </row>
    <row r="582" spans="3:14" ht="13.8" hidden="1" x14ac:dyDescent="0.25">
      <c r="C582" s="353"/>
      <c r="D582" s="79"/>
      <c r="E582" s="353"/>
      <c r="F582" s="353"/>
      <c r="H582" s="353"/>
      <c r="I582" s="353"/>
      <c r="J582" s="353"/>
      <c r="K582" s="353"/>
      <c r="L582" s="353"/>
      <c r="M582" s="353"/>
      <c r="N582" s="353"/>
    </row>
    <row r="583" spans="3:14" ht="13.8" hidden="1" x14ac:dyDescent="0.25">
      <c r="C583" s="353"/>
      <c r="D583" s="79"/>
      <c r="E583" s="353"/>
      <c r="F583" s="353"/>
      <c r="H583" s="353"/>
      <c r="I583" s="353"/>
      <c r="J583" s="353"/>
      <c r="K583" s="353"/>
      <c r="L583" s="353"/>
      <c r="M583" s="353"/>
      <c r="N583" s="353"/>
    </row>
    <row r="584" spans="3:14" ht="13.8" hidden="1" x14ac:dyDescent="0.25">
      <c r="C584" s="353"/>
      <c r="D584" s="79"/>
      <c r="E584" s="353"/>
      <c r="F584" s="353"/>
      <c r="H584" s="353"/>
      <c r="I584" s="353"/>
      <c r="J584" s="353"/>
      <c r="K584" s="353"/>
      <c r="L584" s="353"/>
      <c r="M584" s="353"/>
      <c r="N584" s="353"/>
    </row>
    <row r="585" spans="3:14" ht="13.8" hidden="1" x14ac:dyDescent="0.25">
      <c r="C585" s="353"/>
      <c r="D585" s="79"/>
      <c r="E585" s="353"/>
      <c r="F585" s="353"/>
      <c r="H585" s="353"/>
      <c r="I585" s="353"/>
      <c r="J585" s="353"/>
      <c r="K585" s="353"/>
      <c r="L585" s="353"/>
      <c r="M585" s="353"/>
      <c r="N585" s="353"/>
    </row>
    <row r="586" spans="3:14" ht="13.8" hidden="1" x14ac:dyDescent="0.25">
      <c r="C586" s="353"/>
      <c r="D586" s="79"/>
      <c r="E586" s="353"/>
      <c r="F586" s="353"/>
      <c r="H586" s="353"/>
      <c r="I586" s="353"/>
      <c r="J586" s="353"/>
      <c r="K586" s="353"/>
      <c r="L586" s="353"/>
      <c r="M586" s="353"/>
      <c r="N586" s="353"/>
    </row>
    <row r="587" spans="3:14" ht="13.8" hidden="1" x14ac:dyDescent="0.25">
      <c r="C587" s="353"/>
      <c r="D587" s="79"/>
      <c r="E587" s="353"/>
      <c r="F587" s="353"/>
      <c r="H587" s="353"/>
      <c r="I587" s="353"/>
      <c r="J587" s="353"/>
      <c r="K587" s="353"/>
      <c r="L587" s="353"/>
      <c r="M587" s="353"/>
      <c r="N587" s="353"/>
    </row>
    <row r="588" spans="3:14" ht="13.8" hidden="1" x14ac:dyDescent="0.25">
      <c r="C588" s="353"/>
      <c r="D588" s="79"/>
      <c r="E588" s="353"/>
      <c r="F588" s="353"/>
      <c r="H588" s="353"/>
      <c r="I588" s="353"/>
      <c r="J588" s="353"/>
      <c r="K588" s="353"/>
      <c r="L588" s="353"/>
      <c r="M588" s="353"/>
      <c r="N588" s="353"/>
    </row>
    <row r="589" spans="3:14" ht="13.8" hidden="1" x14ac:dyDescent="0.25">
      <c r="C589" s="353"/>
      <c r="D589" s="79"/>
      <c r="E589" s="353"/>
      <c r="F589" s="353"/>
      <c r="H589" s="353"/>
      <c r="I589" s="353"/>
      <c r="J589" s="353"/>
      <c r="K589" s="353"/>
      <c r="L589" s="353"/>
      <c r="M589" s="353"/>
      <c r="N589" s="353"/>
    </row>
    <row r="590" spans="3:14" ht="13.8" hidden="1" x14ac:dyDescent="0.25">
      <c r="C590" s="353"/>
      <c r="D590" s="79"/>
      <c r="E590" s="353"/>
      <c r="F590" s="353"/>
      <c r="H590" s="353"/>
      <c r="I590" s="353"/>
      <c r="J590" s="353"/>
      <c r="K590" s="353"/>
      <c r="L590" s="353"/>
      <c r="M590" s="353"/>
      <c r="N590" s="353"/>
    </row>
    <row r="591" spans="3:14" ht="13.8" hidden="1" x14ac:dyDescent="0.25">
      <c r="C591" s="353"/>
      <c r="D591" s="79"/>
      <c r="E591" s="353"/>
      <c r="F591" s="353"/>
      <c r="H591" s="353"/>
      <c r="I591" s="353"/>
      <c r="J591" s="353"/>
      <c r="K591" s="353"/>
      <c r="L591" s="353"/>
      <c r="M591" s="353"/>
      <c r="N591" s="353"/>
    </row>
    <row r="592" spans="3:14" ht="13.8" hidden="1" x14ac:dyDescent="0.25">
      <c r="C592" s="353"/>
      <c r="D592" s="79"/>
      <c r="E592" s="353"/>
      <c r="F592" s="353"/>
      <c r="H592" s="353"/>
      <c r="I592" s="353"/>
      <c r="J592" s="353"/>
      <c r="K592" s="353"/>
      <c r="L592" s="353"/>
      <c r="M592" s="353"/>
      <c r="N592" s="353"/>
    </row>
    <row r="593" spans="3:14" ht="13.8" hidden="1" x14ac:dyDescent="0.25">
      <c r="C593" s="353"/>
      <c r="D593" s="79"/>
      <c r="E593" s="353"/>
      <c r="F593" s="353"/>
      <c r="H593" s="353"/>
      <c r="I593" s="353"/>
      <c r="J593" s="353"/>
      <c r="K593" s="353"/>
      <c r="L593" s="353"/>
      <c r="M593" s="353"/>
      <c r="N593" s="353"/>
    </row>
    <row r="594" spans="3:14" ht="13.8" hidden="1" x14ac:dyDescent="0.25">
      <c r="C594" s="353"/>
      <c r="D594" s="79"/>
      <c r="E594" s="353"/>
      <c r="F594" s="353"/>
      <c r="H594" s="353"/>
      <c r="I594" s="353"/>
      <c r="J594" s="353"/>
      <c r="K594" s="353"/>
      <c r="L594" s="353"/>
      <c r="M594" s="353"/>
      <c r="N594" s="353"/>
    </row>
    <row r="595" spans="3:14" ht="13.8" hidden="1" x14ac:dyDescent="0.25">
      <c r="C595" s="353"/>
      <c r="D595" s="79"/>
      <c r="E595" s="353"/>
      <c r="F595" s="353"/>
      <c r="H595" s="353"/>
      <c r="I595" s="353"/>
      <c r="J595" s="353"/>
      <c r="K595" s="353"/>
      <c r="L595" s="353"/>
      <c r="M595" s="353"/>
      <c r="N595" s="353"/>
    </row>
    <row r="596" spans="3:14" ht="13.8" hidden="1" x14ac:dyDescent="0.25">
      <c r="C596" s="353"/>
      <c r="D596" s="79"/>
      <c r="E596" s="353"/>
      <c r="F596" s="353"/>
      <c r="H596" s="353"/>
      <c r="I596" s="353"/>
      <c r="J596" s="353"/>
      <c r="K596" s="353"/>
      <c r="L596" s="353"/>
      <c r="M596" s="353"/>
      <c r="N596" s="353"/>
    </row>
    <row r="597" spans="3:14" ht="13.8" hidden="1" x14ac:dyDescent="0.25">
      <c r="C597" s="353"/>
      <c r="D597" s="79"/>
      <c r="E597" s="353"/>
      <c r="F597" s="353"/>
      <c r="H597" s="353"/>
      <c r="I597" s="353"/>
      <c r="J597" s="353"/>
      <c r="K597" s="353"/>
      <c r="L597" s="353"/>
      <c r="M597" s="353"/>
      <c r="N597" s="353"/>
    </row>
    <row r="598" spans="3:14" ht="13.8" hidden="1" x14ac:dyDescent="0.25">
      <c r="C598" s="353"/>
      <c r="D598" s="79"/>
      <c r="E598" s="353"/>
      <c r="F598" s="353"/>
      <c r="H598" s="353"/>
      <c r="I598" s="353"/>
      <c r="J598" s="353"/>
      <c r="K598" s="353"/>
      <c r="L598" s="353"/>
      <c r="M598" s="353"/>
      <c r="N598" s="353"/>
    </row>
    <row r="599" spans="3:14" ht="13.8" hidden="1" x14ac:dyDescent="0.25">
      <c r="C599" s="353"/>
      <c r="D599" s="79"/>
      <c r="E599" s="353"/>
      <c r="F599" s="353"/>
      <c r="H599" s="353"/>
      <c r="I599" s="353"/>
      <c r="J599" s="353"/>
      <c r="K599" s="353"/>
      <c r="L599" s="353"/>
      <c r="M599" s="353"/>
      <c r="N599" s="353"/>
    </row>
    <row r="600" spans="3:14" ht="13.8" hidden="1" x14ac:dyDescent="0.25">
      <c r="C600" s="353"/>
      <c r="D600" s="79"/>
      <c r="E600" s="353"/>
      <c r="F600" s="353"/>
      <c r="H600" s="353"/>
      <c r="I600" s="353"/>
      <c r="J600" s="353"/>
      <c r="K600" s="353"/>
      <c r="L600" s="353"/>
      <c r="M600" s="353"/>
      <c r="N600" s="353"/>
    </row>
    <row r="601" spans="3:14" ht="13.8" hidden="1" x14ac:dyDescent="0.25">
      <c r="C601" s="353"/>
      <c r="D601" s="79"/>
      <c r="E601" s="353"/>
      <c r="F601" s="353"/>
      <c r="H601" s="353"/>
      <c r="I601" s="353"/>
      <c r="J601" s="353"/>
      <c r="K601" s="353"/>
      <c r="L601" s="353"/>
      <c r="M601" s="353"/>
      <c r="N601" s="353"/>
    </row>
    <row r="602" spans="3:14" ht="13.8" hidden="1" x14ac:dyDescent="0.25">
      <c r="C602" s="353"/>
      <c r="D602" s="79"/>
      <c r="E602" s="353"/>
      <c r="F602" s="353"/>
      <c r="H602" s="353"/>
      <c r="I602" s="353"/>
      <c r="J602" s="353"/>
      <c r="K602" s="353"/>
      <c r="L602" s="353"/>
      <c r="M602" s="353"/>
      <c r="N602" s="353"/>
    </row>
    <row r="603" spans="3:14" ht="13.8" hidden="1" x14ac:dyDescent="0.25">
      <c r="C603" s="353"/>
      <c r="D603" s="79"/>
      <c r="E603" s="353"/>
      <c r="F603" s="353"/>
      <c r="H603" s="353"/>
      <c r="I603" s="353"/>
      <c r="J603" s="353"/>
      <c r="K603" s="353"/>
      <c r="L603" s="353"/>
      <c r="M603" s="353"/>
      <c r="N603" s="353"/>
    </row>
    <row r="604" spans="3:14" ht="13.8" hidden="1" x14ac:dyDescent="0.25">
      <c r="C604" s="353"/>
      <c r="D604" s="79"/>
      <c r="E604" s="353"/>
      <c r="F604" s="353"/>
      <c r="H604" s="353"/>
      <c r="I604" s="353"/>
      <c r="J604" s="353"/>
      <c r="K604" s="353"/>
      <c r="L604" s="353"/>
      <c r="M604" s="353"/>
      <c r="N604" s="353"/>
    </row>
    <row r="605" spans="3:14" ht="13.8" hidden="1" x14ac:dyDescent="0.25">
      <c r="C605" s="353"/>
      <c r="D605" s="79"/>
      <c r="E605" s="353"/>
      <c r="F605" s="353"/>
      <c r="H605" s="353"/>
      <c r="I605" s="353"/>
      <c r="J605" s="353"/>
      <c r="K605" s="353"/>
      <c r="L605" s="353"/>
      <c r="M605" s="353"/>
      <c r="N605" s="353"/>
    </row>
    <row r="606" spans="3:14" ht="13.8" hidden="1" x14ac:dyDescent="0.25">
      <c r="C606" s="353"/>
      <c r="D606" s="79"/>
      <c r="E606" s="353"/>
      <c r="F606" s="353"/>
      <c r="H606" s="353"/>
      <c r="I606" s="353"/>
      <c r="J606" s="353"/>
      <c r="K606" s="353"/>
      <c r="L606" s="353"/>
      <c r="M606" s="353"/>
      <c r="N606" s="353"/>
    </row>
    <row r="607" spans="3:14" ht="13.8" hidden="1" x14ac:dyDescent="0.25">
      <c r="C607" s="353"/>
      <c r="D607" s="79"/>
      <c r="E607" s="353"/>
      <c r="F607" s="353"/>
      <c r="H607" s="353"/>
      <c r="I607" s="353"/>
      <c r="J607" s="353"/>
      <c r="K607" s="353"/>
      <c r="L607" s="353"/>
      <c r="M607" s="353"/>
      <c r="N607" s="353"/>
    </row>
    <row r="608" spans="3:14" ht="13.8" hidden="1" x14ac:dyDescent="0.25">
      <c r="C608" s="353"/>
      <c r="D608" s="79"/>
      <c r="E608" s="353"/>
      <c r="F608" s="353"/>
      <c r="H608" s="353"/>
      <c r="I608" s="353"/>
      <c r="J608" s="353"/>
      <c r="K608" s="353"/>
      <c r="L608" s="353"/>
      <c r="M608" s="353"/>
      <c r="N608" s="353"/>
    </row>
    <row r="609" spans="3:14" ht="13.8" hidden="1" x14ac:dyDescent="0.25">
      <c r="C609" s="353"/>
      <c r="D609" s="79"/>
      <c r="E609" s="353"/>
      <c r="F609" s="353"/>
      <c r="H609" s="353"/>
      <c r="I609" s="353"/>
      <c r="J609" s="353"/>
      <c r="K609" s="353"/>
      <c r="L609" s="353"/>
      <c r="M609" s="353"/>
      <c r="N609" s="353"/>
    </row>
    <row r="610" spans="3:14" ht="13.8" hidden="1" x14ac:dyDescent="0.25">
      <c r="C610" s="353"/>
      <c r="D610" s="79"/>
      <c r="E610" s="353"/>
      <c r="F610" s="353"/>
      <c r="H610" s="353"/>
      <c r="I610" s="353"/>
      <c r="J610" s="353"/>
      <c r="K610" s="353"/>
      <c r="L610" s="353"/>
      <c r="M610" s="353"/>
      <c r="N610" s="353"/>
    </row>
    <row r="611" spans="3:14" ht="13.8" hidden="1" x14ac:dyDescent="0.25">
      <c r="C611" s="353"/>
      <c r="D611" s="79"/>
      <c r="E611" s="353"/>
      <c r="F611" s="353"/>
      <c r="H611" s="353"/>
      <c r="I611" s="353"/>
      <c r="J611" s="353"/>
      <c r="K611" s="353"/>
      <c r="L611" s="353"/>
      <c r="M611" s="353"/>
      <c r="N611" s="353"/>
    </row>
    <row r="612" spans="3:14" ht="13.8" hidden="1" x14ac:dyDescent="0.25">
      <c r="C612" s="353"/>
      <c r="D612" s="79"/>
      <c r="E612" s="353"/>
      <c r="F612" s="353"/>
      <c r="H612" s="353"/>
      <c r="I612" s="353"/>
      <c r="J612" s="353"/>
      <c r="K612" s="353"/>
      <c r="L612" s="353"/>
      <c r="M612" s="353"/>
      <c r="N612" s="353"/>
    </row>
    <row r="613" spans="3:14" ht="13.8" hidden="1" x14ac:dyDescent="0.25">
      <c r="C613" s="353"/>
      <c r="D613" s="79"/>
      <c r="E613" s="353"/>
      <c r="F613" s="353"/>
      <c r="H613" s="353"/>
      <c r="I613" s="353"/>
      <c r="J613" s="353"/>
      <c r="K613" s="353"/>
      <c r="L613" s="353"/>
      <c r="M613" s="353"/>
      <c r="N613" s="353"/>
    </row>
    <row r="614" spans="3:14" ht="13.8" hidden="1" x14ac:dyDescent="0.25">
      <c r="C614" s="353"/>
      <c r="D614" s="79"/>
      <c r="E614" s="353"/>
      <c r="F614" s="353"/>
      <c r="H614" s="353"/>
      <c r="I614" s="353"/>
      <c r="J614" s="353"/>
      <c r="K614" s="353"/>
      <c r="L614" s="353"/>
      <c r="M614" s="353"/>
      <c r="N614" s="353"/>
    </row>
    <row r="615" spans="3:14" ht="13.8" hidden="1" x14ac:dyDescent="0.25">
      <c r="C615" s="353"/>
      <c r="D615" s="79"/>
      <c r="E615" s="353"/>
      <c r="F615" s="353"/>
      <c r="H615" s="353"/>
      <c r="I615" s="353"/>
      <c r="J615" s="353"/>
      <c r="K615" s="353"/>
      <c r="L615" s="353"/>
      <c r="M615" s="353"/>
      <c r="N615" s="353"/>
    </row>
    <row r="616" spans="3:14" ht="13.8" hidden="1" x14ac:dyDescent="0.25">
      <c r="C616" s="353"/>
      <c r="D616" s="79"/>
      <c r="E616" s="353"/>
      <c r="F616" s="353"/>
      <c r="H616" s="353"/>
      <c r="I616" s="353"/>
      <c r="J616" s="353"/>
      <c r="K616" s="353"/>
      <c r="L616" s="353"/>
      <c r="M616" s="353"/>
      <c r="N616" s="353"/>
    </row>
    <row r="617" spans="3:14" ht="13.8" hidden="1" x14ac:dyDescent="0.25">
      <c r="C617" s="353"/>
      <c r="D617" s="79"/>
      <c r="E617" s="353"/>
      <c r="F617" s="353"/>
      <c r="H617" s="353"/>
      <c r="I617" s="353"/>
      <c r="J617" s="353"/>
      <c r="K617" s="353"/>
      <c r="L617" s="353"/>
      <c r="M617" s="353"/>
      <c r="N617" s="353"/>
    </row>
    <row r="618" spans="3:14" ht="13.8" hidden="1" x14ac:dyDescent="0.25">
      <c r="C618" s="353"/>
      <c r="D618" s="79"/>
      <c r="E618" s="353"/>
      <c r="F618" s="353"/>
      <c r="H618" s="353"/>
      <c r="I618" s="353"/>
      <c r="J618" s="353"/>
      <c r="K618" s="353"/>
      <c r="L618" s="353"/>
      <c r="M618" s="353"/>
      <c r="N618" s="353"/>
    </row>
    <row r="619" spans="3:14" ht="13.8" hidden="1" x14ac:dyDescent="0.25">
      <c r="C619" s="353"/>
      <c r="D619" s="79"/>
      <c r="E619" s="353"/>
      <c r="F619" s="353"/>
      <c r="H619" s="353"/>
      <c r="I619" s="353"/>
      <c r="J619" s="353"/>
      <c r="K619" s="353"/>
      <c r="L619" s="353"/>
      <c r="M619" s="353"/>
      <c r="N619" s="353"/>
    </row>
    <row r="620" spans="3:14" ht="13.8" hidden="1" x14ac:dyDescent="0.25">
      <c r="C620" s="353"/>
      <c r="D620" s="79"/>
      <c r="E620" s="353"/>
      <c r="F620" s="353"/>
      <c r="H620" s="353"/>
      <c r="I620" s="353"/>
      <c r="J620" s="353"/>
      <c r="K620" s="353"/>
      <c r="L620" s="353"/>
      <c r="M620" s="353"/>
      <c r="N620" s="353"/>
    </row>
    <row r="621" spans="3:14" ht="13.8" hidden="1" x14ac:dyDescent="0.25">
      <c r="C621" s="353"/>
      <c r="D621" s="79"/>
      <c r="E621" s="353"/>
      <c r="F621" s="353"/>
      <c r="H621" s="353"/>
      <c r="I621" s="353"/>
      <c r="J621" s="353"/>
      <c r="K621" s="353"/>
      <c r="L621" s="353"/>
      <c r="M621" s="353"/>
      <c r="N621" s="353"/>
    </row>
    <row r="622" spans="3:14" ht="13.8" hidden="1" x14ac:dyDescent="0.25">
      <c r="C622" s="353"/>
      <c r="D622" s="79"/>
      <c r="E622" s="353"/>
      <c r="F622" s="353"/>
      <c r="H622" s="353"/>
      <c r="I622" s="353"/>
      <c r="J622" s="353"/>
      <c r="K622" s="353"/>
      <c r="L622" s="353"/>
      <c r="M622" s="353"/>
      <c r="N622" s="353"/>
    </row>
    <row r="623" spans="3:14" ht="13.8" hidden="1" x14ac:dyDescent="0.25">
      <c r="C623" s="353"/>
      <c r="D623" s="79"/>
      <c r="E623" s="353"/>
      <c r="F623" s="353"/>
      <c r="H623" s="353"/>
      <c r="I623" s="353"/>
      <c r="J623" s="353"/>
      <c r="K623" s="353"/>
      <c r="L623" s="353"/>
      <c r="M623" s="353"/>
      <c r="N623" s="353"/>
    </row>
    <row r="624" spans="3:14" ht="13.8" hidden="1" x14ac:dyDescent="0.25">
      <c r="C624" s="353"/>
      <c r="D624" s="79"/>
      <c r="E624" s="353"/>
      <c r="F624" s="353"/>
      <c r="H624" s="353"/>
      <c r="I624" s="353"/>
      <c r="J624" s="353"/>
      <c r="K624" s="353"/>
      <c r="L624" s="353"/>
      <c r="M624" s="353"/>
      <c r="N624" s="353"/>
    </row>
    <row r="625" spans="3:14" ht="13.8" hidden="1" x14ac:dyDescent="0.25">
      <c r="C625" s="353"/>
      <c r="D625" s="79"/>
      <c r="E625" s="353"/>
      <c r="F625" s="353"/>
      <c r="H625" s="353"/>
      <c r="I625" s="353"/>
      <c r="J625" s="353"/>
      <c r="K625" s="353"/>
      <c r="L625" s="353"/>
      <c r="M625" s="353"/>
      <c r="N625" s="353"/>
    </row>
    <row r="626" spans="3:14" ht="13.8" hidden="1" x14ac:dyDescent="0.25">
      <c r="C626" s="353"/>
      <c r="D626" s="79"/>
      <c r="E626" s="353"/>
      <c r="F626" s="353"/>
      <c r="H626" s="353"/>
      <c r="I626" s="353"/>
      <c r="J626" s="353"/>
      <c r="K626" s="353"/>
      <c r="L626" s="353"/>
      <c r="M626" s="353"/>
      <c r="N626" s="353"/>
    </row>
    <row r="627" spans="3:14" ht="13.8" hidden="1" x14ac:dyDescent="0.25">
      <c r="C627" s="353"/>
      <c r="D627" s="79"/>
      <c r="E627" s="353"/>
      <c r="F627" s="353"/>
      <c r="H627" s="353"/>
      <c r="I627" s="353"/>
      <c r="J627" s="353"/>
      <c r="K627" s="353"/>
      <c r="L627" s="353"/>
      <c r="M627" s="353"/>
      <c r="N627" s="353"/>
    </row>
    <row r="628" spans="3:14" ht="13.8" hidden="1" x14ac:dyDescent="0.25">
      <c r="C628" s="353"/>
      <c r="D628" s="79"/>
      <c r="E628" s="353"/>
      <c r="F628" s="353"/>
      <c r="H628" s="353"/>
      <c r="I628" s="353"/>
      <c r="J628" s="353"/>
      <c r="K628" s="353"/>
      <c r="L628" s="353"/>
      <c r="M628" s="353"/>
      <c r="N628" s="353"/>
    </row>
    <row r="629" spans="3:14" ht="13.8" hidden="1" x14ac:dyDescent="0.25">
      <c r="C629" s="353"/>
      <c r="D629" s="79"/>
      <c r="E629" s="353"/>
      <c r="F629" s="353"/>
      <c r="H629" s="353"/>
      <c r="I629" s="353"/>
      <c r="J629" s="353"/>
      <c r="K629" s="353"/>
      <c r="L629" s="353"/>
      <c r="M629" s="353"/>
      <c r="N629" s="353"/>
    </row>
    <row r="630" spans="3:14" ht="13.8" hidden="1" x14ac:dyDescent="0.25">
      <c r="C630" s="353"/>
      <c r="D630" s="79"/>
      <c r="E630" s="353"/>
      <c r="F630" s="353"/>
      <c r="H630" s="353"/>
      <c r="I630" s="353"/>
      <c r="J630" s="353"/>
      <c r="K630" s="353"/>
      <c r="L630" s="353"/>
      <c r="M630" s="353"/>
      <c r="N630" s="353"/>
    </row>
    <row r="631" spans="3:14" ht="13.8" hidden="1" x14ac:dyDescent="0.25">
      <c r="C631" s="353"/>
      <c r="D631" s="79"/>
      <c r="E631" s="353"/>
      <c r="F631" s="353"/>
      <c r="H631" s="353"/>
      <c r="I631" s="353"/>
      <c r="J631" s="353"/>
      <c r="K631" s="353"/>
      <c r="L631" s="353"/>
      <c r="M631" s="353"/>
      <c r="N631" s="353"/>
    </row>
    <row r="632" spans="3:14" ht="13.8" hidden="1" x14ac:dyDescent="0.25">
      <c r="C632" s="353"/>
      <c r="D632" s="79"/>
      <c r="E632" s="353"/>
      <c r="F632" s="353"/>
      <c r="H632" s="353"/>
      <c r="I632" s="353"/>
      <c r="J632" s="353"/>
      <c r="K632" s="353"/>
      <c r="L632" s="353"/>
      <c r="M632" s="353"/>
      <c r="N632" s="353"/>
    </row>
    <row r="633" spans="3:14" ht="13.8" hidden="1" x14ac:dyDescent="0.25">
      <c r="C633" s="353"/>
      <c r="D633" s="79"/>
      <c r="E633" s="353"/>
      <c r="F633" s="353"/>
      <c r="H633" s="353"/>
      <c r="I633" s="353"/>
      <c r="J633" s="353"/>
      <c r="K633" s="353"/>
      <c r="L633" s="353"/>
      <c r="M633" s="353"/>
      <c r="N633" s="353"/>
    </row>
    <row r="634" spans="3:14" ht="13.8" hidden="1" x14ac:dyDescent="0.25">
      <c r="C634" s="353"/>
      <c r="D634" s="79"/>
      <c r="E634" s="353"/>
      <c r="F634" s="353"/>
      <c r="H634" s="353"/>
      <c r="I634" s="353"/>
      <c r="J634" s="353"/>
      <c r="K634" s="353"/>
      <c r="L634" s="353"/>
      <c r="M634" s="353"/>
      <c r="N634" s="353"/>
    </row>
    <row r="635" spans="3:14" ht="13.8" hidden="1" x14ac:dyDescent="0.25">
      <c r="C635" s="353"/>
      <c r="D635" s="79"/>
      <c r="E635" s="353"/>
      <c r="F635" s="353"/>
      <c r="H635" s="353"/>
      <c r="I635" s="353"/>
      <c r="J635" s="353"/>
      <c r="K635" s="353"/>
      <c r="L635" s="353"/>
      <c r="M635" s="353"/>
      <c r="N635" s="353"/>
    </row>
    <row r="636" spans="3:14" ht="13.8" hidden="1" x14ac:dyDescent="0.25">
      <c r="C636" s="353"/>
      <c r="D636" s="79"/>
      <c r="E636" s="353"/>
      <c r="F636" s="353"/>
      <c r="H636" s="353"/>
      <c r="I636" s="353"/>
      <c r="J636" s="353"/>
      <c r="K636" s="353"/>
      <c r="L636" s="353"/>
      <c r="M636" s="353"/>
      <c r="N636" s="353"/>
    </row>
    <row r="637" spans="3:14" ht="13.8" hidden="1" x14ac:dyDescent="0.25">
      <c r="C637" s="353"/>
      <c r="D637" s="79"/>
      <c r="E637" s="353"/>
      <c r="F637" s="353"/>
      <c r="H637" s="353"/>
      <c r="I637" s="353"/>
      <c r="J637" s="353"/>
      <c r="K637" s="353"/>
      <c r="L637" s="353"/>
      <c r="M637" s="353"/>
      <c r="N637" s="353"/>
    </row>
    <row r="638" spans="3:14" ht="13.8" hidden="1" x14ac:dyDescent="0.25">
      <c r="C638" s="353"/>
      <c r="D638" s="79"/>
      <c r="E638" s="353"/>
      <c r="F638" s="353"/>
      <c r="H638" s="353"/>
      <c r="I638" s="353"/>
      <c r="J638" s="353"/>
      <c r="K638" s="353"/>
      <c r="L638" s="353"/>
      <c r="M638" s="353"/>
      <c r="N638" s="353"/>
    </row>
    <row r="639" spans="3:14" ht="13.8" hidden="1" x14ac:dyDescent="0.25">
      <c r="C639" s="353"/>
      <c r="D639" s="79"/>
      <c r="E639" s="353"/>
      <c r="F639" s="353"/>
      <c r="H639" s="353"/>
      <c r="I639" s="353"/>
      <c r="J639" s="353"/>
      <c r="K639" s="353"/>
      <c r="L639" s="353"/>
      <c r="M639" s="353"/>
      <c r="N639" s="353"/>
    </row>
    <row r="640" spans="3:14" ht="13.8" hidden="1" x14ac:dyDescent="0.25">
      <c r="C640" s="353"/>
      <c r="D640" s="79"/>
      <c r="E640" s="353"/>
      <c r="F640" s="353"/>
      <c r="H640" s="353"/>
      <c r="I640" s="353"/>
      <c r="J640" s="353"/>
      <c r="K640" s="353"/>
      <c r="L640" s="353"/>
      <c r="M640" s="353"/>
      <c r="N640" s="353"/>
    </row>
    <row r="641" spans="3:14" ht="13.8" hidden="1" x14ac:dyDescent="0.25">
      <c r="C641" s="353"/>
      <c r="D641" s="79"/>
      <c r="E641" s="353"/>
      <c r="F641" s="353"/>
      <c r="H641" s="353"/>
      <c r="I641" s="353"/>
      <c r="J641" s="353"/>
      <c r="K641" s="353"/>
      <c r="L641" s="353"/>
      <c r="M641" s="353"/>
      <c r="N641" s="353"/>
    </row>
    <row r="642" spans="3:14" ht="13.8" hidden="1" x14ac:dyDescent="0.25">
      <c r="C642" s="353"/>
      <c r="D642" s="79"/>
      <c r="E642" s="353"/>
      <c r="F642" s="353"/>
      <c r="H642" s="353"/>
      <c r="I642" s="353"/>
      <c r="J642" s="353"/>
      <c r="K642" s="353"/>
      <c r="L642" s="353"/>
      <c r="M642" s="353"/>
      <c r="N642" s="353"/>
    </row>
    <row r="643" spans="3:14" ht="13.8" hidden="1" x14ac:dyDescent="0.25">
      <c r="C643" s="353"/>
      <c r="D643" s="79"/>
      <c r="E643" s="353"/>
      <c r="F643" s="353"/>
      <c r="H643" s="353"/>
      <c r="I643" s="353"/>
      <c r="J643" s="353"/>
      <c r="K643" s="353"/>
      <c r="L643" s="353"/>
      <c r="M643" s="353"/>
      <c r="N643" s="353"/>
    </row>
    <row r="644" spans="3:14" ht="13.8" hidden="1" x14ac:dyDescent="0.25">
      <c r="C644" s="353"/>
      <c r="D644" s="79"/>
      <c r="E644" s="353"/>
      <c r="F644" s="353"/>
      <c r="H644" s="353"/>
      <c r="I644" s="353"/>
      <c r="J644" s="353"/>
      <c r="K644" s="353"/>
      <c r="L644" s="353"/>
      <c r="M644" s="353"/>
      <c r="N644" s="353"/>
    </row>
    <row r="645" spans="3:14" ht="13.8" hidden="1" x14ac:dyDescent="0.25">
      <c r="C645" s="353"/>
      <c r="D645" s="79"/>
      <c r="E645" s="353"/>
      <c r="F645" s="353"/>
      <c r="H645" s="353"/>
      <c r="I645" s="353"/>
      <c r="J645" s="353"/>
      <c r="K645" s="353"/>
      <c r="L645" s="353"/>
      <c r="M645" s="353"/>
      <c r="N645" s="353"/>
    </row>
    <row r="646" spans="3:14" ht="13.8" hidden="1" x14ac:dyDescent="0.25">
      <c r="C646" s="353"/>
      <c r="D646" s="79"/>
      <c r="E646" s="353"/>
      <c r="F646" s="353"/>
      <c r="H646" s="353"/>
      <c r="I646" s="353"/>
      <c r="J646" s="353"/>
      <c r="K646" s="353"/>
      <c r="L646" s="353"/>
      <c r="M646" s="353"/>
      <c r="N646" s="353"/>
    </row>
    <row r="647" spans="3:14" ht="13.8" hidden="1" x14ac:dyDescent="0.25">
      <c r="C647" s="353"/>
      <c r="D647" s="79"/>
      <c r="E647" s="353"/>
      <c r="F647" s="353"/>
      <c r="H647" s="353"/>
      <c r="I647" s="353"/>
      <c r="J647" s="353"/>
      <c r="K647" s="353"/>
      <c r="L647" s="353"/>
      <c r="M647" s="353"/>
      <c r="N647" s="353"/>
    </row>
    <row r="648" spans="3:14" ht="13.8" hidden="1" x14ac:dyDescent="0.25">
      <c r="C648" s="353"/>
      <c r="D648" s="79"/>
      <c r="E648" s="353"/>
      <c r="F648" s="353"/>
      <c r="H648" s="353"/>
      <c r="I648" s="353"/>
      <c r="J648" s="353"/>
      <c r="K648" s="353"/>
      <c r="L648" s="353"/>
      <c r="M648" s="353"/>
      <c r="N648" s="353"/>
    </row>
    <row r="649" spans="3:14" ht="13.8" hidden="1" x14ac:dyDescent="0.25">
      <c r="C649" s="353"/>
      <c r="D649" s="79"/>
      <c r="E649" s="353"/>
      <c r="F649" s="353"/>
      <c r="H649" s="353"/>
      <c r="I649" s="353"/>
      <c r="J649" s="353"/>
      <c r="K649" s="353"/>
      <c r="L649" s="353"/>
      <c r="M649" s="353"/>
      <c r="N649" s="353"/>
    </row>
    <row r="650" spans="3:14" ht="13.8" hidden="1" x14ac:dyDescent="0.25">
      <c r="C650" s="353"/>
      <c r="D650" s="79"/>
      <c r="E650" s="353"/>
      <c r="F650" s="353"/>
      <c r="H650" s="353"/>
      <c r="I650" s="353"/>
      <c r="J650" s="353"/>
      <c r="K650" s="353"/>
      <c r="L650" s="353"/>
      <c r="M650" s="353"/>
      <c r="N650" s="353"/>
    </row>
    <row r="651" spans="3:14" ht="13.8" hidden="1" x14ac:dyDescent="0.25">
      <c r="C651" s="353"/>
      <c r="D651" s="79"/>
      <c r="E651" s="353"/>
      <c r="F651" s="353"/>
      <c r="H651" s="353"/>
      <c r="I651" s="353"/>
      <c r="J651" s="353"/>
      <c r="K651" s="353"/>
      <c r="L651" s="353"/>
      <c r="M651" s="353"/>
      <c r="N651" s="353"/>
    </row>
    <row r="652" spans="3:14" ht="13.8" hidden="1" x14ac:dyDescent="0.25">
      <c r="C652" s="353"/>
      <c r="D652" s="79"/>
      <c r="E652" s="353"/>
      <c r="F652" s="353"/>
      <c r="H652" s="353"/>
      <c r="I652" s="353"/>
      <c r="J652" s="353"/>
      <c r="K652" s="353"/>
      <c r="L652" s="353"/>
      <c r="M652" s="353"/>
      <c r="N652" s="353"/>
    </row>
    <row r="653" spans="3:14" ht="13.8" hidden="1" x14ac:dyDescent="0.25">
      <c r="C653" s="353"/>
      <c r="D653" s="79"/>
      <c r="E653" s="353"/>
      <c r="F653" s="353"/>
      <c r="H653" s="353"/>
      <c r="I653" s="353"/>
      <c r="J653" s="353"/>
      <c r="K653" s="353"/>
      <c r="L653" s="353"/>
      <c r="M653" s="353"/>
      <c r="N653" s="353"/>
    </row>
    <row r="654" spans="3:14" ht="13.8" hidden="1" x14ac:dyDescent="0.25">
      <c r="C654" s="353"/>
      <c r="D654" s="79"/>
      <c r="E654" s="353"/>
      <c r="F654" s="353"/>
      <c r="H654" s="353"/>
      <c r="I654" s="353"/>
      <c r="J654" s="353"/>
      <c r="K654" s="353"/>
      <c r="L654" s="353"/>
      <c r="M654" s="353"/>
      <c r="N654" s="353"/>
    </row>
    <row r="655" spans="3:14" ht="13.8" hidden="1" x14ac:dyDescent="0.25">
      <c r="C655" s="353"/>
      <c r="D655" s="79"/>
      <c r="E655" s="353"/>
      <c r="F655" s="353"/>
      <c r="H655" s="353"/>
      <c r="I655" s="353"/>
      <c r="J655" s="353"/>
      <c r="K655" s="353"/>
      <c r="L655" s="353"/>
      <c r="M655" s="353"/>
      <c r="N655" s="353"/>
    </row>
    <row r="656" spans="3:14" ht="13.8" hidden="1" x14ac:dyDescent="0.25">
      <c r="C656" s="353"/>
      <c r="D656" s="79"/>
      <c r="E656" s="353"/>
      <c r="F656" s="353"/>
      <c r="H656" s="353"/>
      <c r="I656" s="353"/>
      <c r="J656" s="353"/>
      <c r="K656" s="353"/>
      <c r="L656" s="353"/>
      <c r="M656" s="353"/>
      <c r="N656" s="353"/>
    </row>
    <row r="657" spans="3:14" ht="13.8" hidden="1" x14ac:dyDescent="0.25">
      <c r="C657" s="353"/>
      <c r="D657" s="79"/>
      <c r="E657" s="353"/>
      <c r="F657" s="353"/>
      <c r="H657" s="353"/>
      <c r="I657" s="353"/>
      <c r="J657" s="353"/>
      <c r="K657" s="353"/>
      <c r="L657" s="353"/>
      <c r="M657" s="353"/>
      <c r="N657" s="353"/>
    </row>
    <row r="658" spans="3:14" ht="13.8" hidden="1" x14ac:dyDescent="0.25">
      <c r="C658" s="353"/>
      <c r="D658" s="79"/>
      <c r="E658" s="353"/>
      <c r="F658" s="353"/>
      <c r="H658" s="353"/>
      <c r="I658" s="353"/>
      <c r="J658" s="353"/>
      <c r="K658" s="353"/>
      <c r="L658" s="353"/>
      <c r="M658" s="353"/>
      <c r="N658" s="353"/>
    </row>
    <row r="659" spans="3:14" ht="13.8" hidden="1" x14ac:dyDescent="0.25">
      <c r="C659" s="353"/>
      <c r="D659" s="79"/>
      <c r="E659" s="353"/>
      <c r="F659" s="353"/>
      <c r="H659" s="353"/>
      <c r="I659" s="353"/>
      <c r="J659" s="353"/>
      <c r="K659" s="353"/>
      <c r="L659" s="353"/>
      <c r="M659" s="353"/>
      <c r="N659" s="353"/>
    </row>
    <row r="660" spans="3:14" ht="13.8" hidden="1" x14ac:dyDescent="0.25">
      <c r="C660" s="353"/>
      <c r="D660" s="79"/>
      <c r="E660" s="353"/>
      <c r="F660" s="353"/>
      <c r="H660" s="353"/>
      <c r="I660" s="353"/>
      <c r="J660" s="353"/>
      <c r="K660" s="353"/>
      <c r="L660" s="353"/>
      <c r="M660" s="353"/>
      <c r="N660" s="353"/>
    </row>
    <row r="661" spans="3:14" ht="13.8" hidden="1" x14ac:dyDescent="0.25">
      <c r="C661" s="353"/>
      <c r="D661" s="79"/>
      <c r="E661" s="353"/>
      <c r="F661" s="353"/>
      <c r="H661" s="353"/>
      <c r="I661" s="353"/>
      <c r="J661" s="353"/>
      <c r="K661" s="353"/>
      <c r="L661" s="353"/>
      <c r="M661" s="353"/>
      <c r="N661" s="353"/>
    </row>
    <row r="662" spans="3:14" ht="13.8" hidden="1" x14ac:dyDescent="0.25">
      <c r="C662" s="353"/>
      <c r="D662" s="79"/>
      <c r="E662" s="353"/>
      <c r="F662" s="353"/>
      <c r="H662" s="353"/>
      <c r="I662" s="353"/>
      <c r="J662" s="353"/>
      <c r="K662" s="353"/>
      <c r="L662" s="353"/>
      <c r="M662" s="353"/>
      <c r="N662" s="353"/>
    </row>
    <row r="663" spans="3:14" ht="13.8" hidden="1" x14ac:dyDescent="0.25">
      <c r="C663" s="353"/>
      <c r="D663" s="79"/>
      <c r="E663" s="353"/>
      <c r="F663" s="353"/>
      <c r="H663" s="353"/>
      <c r="I663" s="353"/>
      <c r="J663" s="353"/>
      <c r="K663" s="353"/>
      <c r="L663" s="353"/>
      <c r="M663" s="353"/>
      <c r="N663" s="353"/>
    </row>
    <row r="664" spans="3:14" ht="13.8" hidden="1" x14ac:dyDescent="0.25">
      <c r="C664" s="353"/>
      <c r="D664" s="79"/>
      <c r="E664" s="353"/>
      <c r="F664" s="353"/>
      <c r="H664" s="353"/>
      <c r="I664" s="353"/>
      <c r="J664" s="353"/>
      <c r="K664" s="353"/>
      <c r="L664" s="353"/>
      <c r="M664" s="353"/>
      <c r="N664" s="353"/>
    </row>
    <row r="665" spans="3:14" ht="13.8" hidden="1" x14ac:dyDescent="0.25">
      <c r="C665" s="353"/>
      <c r="D665" s="79"/>
      <c r="E665" s="353"/>
      <c r="F665" s="353"/>
      <c r="H665" s="353"/>
      <c r="I665" s="353"/>
      <c r="J665" s="353"/>
      <c r="K665" s="353"/>
      <c r="L665" s="353"/>
      <c r="M665" s="353"/>
      <c r="N665" s="353"/>
    </row>
    <row r="666" spans="3:14" ht="13.8" hidden="1" x14ac:dyDescent="0.25">
      <c r="C666" s="353"/>
      <c r="D666" s="79"/>
      <c r="E666" s="353"/>
      <c r="F666" s="353"/>
      <c r="H666" s="353"/>
      <c r="I666" s="353"/>
      <c r="J666" s="353"/>
      <c r="K666" s="353"/>
      <c r="L666" s="353"/>
      <c r="M666" s="353"/>
      <c r="N666" s="353"/>
    </row>
    <row r="667" spans="3:14" ht="13.8" hidden="1" x14ac:dyDescent="0.25">
      <c r="C667" s="353"/>
      <c r="D667" s="79"/>
      <c r="E667" s="353"/>
      <c r="F667" s="353"/>
      <c r="H667" s="353"/>
      <c r="I667" s="353"/>
      <c r="J667" s="353"/>
      <c r="K667" s="353"/>
      <c r="L667" s="353"/>
      <c r="M667" s="353"/>
      <c r="N667" s="353"/>
    </row>
    <row r="668" spans="3:14" ht="13.8" hidden="1" x14ac:dyDescent="0.25">
      <c r="C668" s="353"/>
      <c r="D668" s="79"/>
      <c r="E668" s="353"/>
      <c r="F668" s="353"/>
      <c r="H668" s="353"/>
      <c r="I668" s="353"/>
      <c r="J668" s="353"/>
      <c r="K668" s="353"/>
      <c r="L668" s="353"/>
      <c r="M668" s="353"/>
      <c r="N668" s="353"/>
    </row>
    <row r="669" spans="3:14" ht="13.8" hidden="1" x14ac:dyDescent="0.25">
      <c r="C669" s="353"/>
      <c r="D669" s="79"/>
      <c r="E669" s="353"/>
      <c r="F669" s="353"/>
      <c r="H669" s="353"/>
      <c r="I669" s="353"/>
      <c r="J669" s="353"/>
      <c r="K669" s="353"/>
      <c r="L669" s="353"/>
      <c r="M669" s="353"/>
      <c r="N669" s="353"/>
    </row>
    <row r="670" spans="3:14" ht="13.8" hidden="1" x14ac:dyDescent="0.25">
      <c r="C670" s="353"/>
      <c r="D670" s="79"/>
      <c r="E670" s="353"/>
      <c r="F670" s="353"/>
      <c r="H670" s="353"/>
      <c r="I670" s="353"/>
      <c r="J670" s="353"/>
      <c r="K670" s="353"/>
      <c r="L670" s="353"/>
      <c r="M670" s="353"/>
      <c r="N670" s="353"/>
    </row>
    <row r="671" spans="3:14" ht="13.8" hidden="1" x14ac:dyDescent="0.25">
      <c r="C671" s="353"/>
      <c r="D671" s="79"/>
      <c r="E671" s="353"/>
      <c r="F671" s="353"/>
      <c r="H671" s="353"/>
      <c r="I671" s="353"/>
      <c r="J671" s="353"/>
      <c r="K671" s="353"/>
      <c r="L671" s="353"/>
      <c r="M671" s="353"/>
      <c r="N671" s="353"/>
    </row>
    <row r="672" spans="3:14" ht="13.8" hidden="1" x14ac:dyDescent="0.25">
      <c r="C672" s="353"/>
      <c r="D672" s="79"/>
      <c r="E672" s="353"/>
      <c r="F672" s="353"/>
      <c r="H672" s="353"/>
      <c r="I672" s="353"/>
      <c r="J672" s="353"/>
      <c r="K672" s="353"/>
      <c r="L672" s="353"/>
      <c r="M672" s="353"/>
      <c r="N672" s="353"/>
    </row>
    <row r="673" spans="3:14" ht="13.8" hidden="1" x14ac:dyDescent="0.25">
      <c r="C673" s="353"/>
      <c r="D673" s="79"/>
      <c r="E673" s="353"/>
      <c r="F673" s="353"/>
      <c r="H673" s="353"/>
      <c r="I673" s="353"/>
      <c r="J673" s="353"/>
      <c r="K673" s="353"/>
      <c r="L673" s="353"/>
      <c r="M673" s="353"/>
      <c r="N673" s="353"/>
    </row>
    <row r="674" spans="3:14" ht="13.8" hidden="1" x14ac:dyDescent="0.25">
      <c r="C674" s="353"/>
      <c r="D674" s="79"/>
      <c r="E674" s="353"/>
      <c r="F674" s="353"/>
      <c r="H674" s="353"/>
      <c r="I674" s="353"/>
      <c r="J674" s="353"/>
      <c r="K674" s="353"/>
      <c r="L674" s="353"/>
      <c r="M674" s="353"/>
      <c r="N674" s="353"/>
    </row>
    <row r="675" spans="3:14" ht="13.8" hidden="1" x14ac:dyDescent="0.25">
      <c r="C675" s="353"/>
      <c r="D675" s="79"/>
      <c r="E675" s="353"/>
      <c r="F675" s="353"/>
      <c r="H675" s="353"/>
      <c r="I675" s="353"/>
      <c r="J675" s="353"/>
      <c r="K675" s="353"/>
      <c r="L675" s="353"/>
      <c r="M675" s="353"/>
      <c r="N675" s="353"/>
    </row>
    <row r="676" spans="3:14" ht="13.8" hidden="1" x14ac:dyDescent="0.25">
      <c r="C676" s="353"/>
      <c r="D676" s="79"/>
      <c r="E676" s="353"/>
      <c r="F676" s="353"/>
      <c r="H676" s="353"/>
      <c r="I676" s="353"/>
      <c r="J676" s="353"/>
      <c r="K676" s="353"/>
      <c r="L676" s="353"/>
      <c r="M676" s="353"/>
      <c r="N676" s="353"/>
    </row>
    <row r="677" spans="3:14" ht="13.8" hidden="1" x14ac:dyDescent="0.25">
      <c r="C677" s="353"/>
      <c r="D677" s="79"/>
      <c r="E677" s="353"/>
      <c r="F677" s="353"/>
      <c r="H677" s="353"/>
      <c r="I677" s="353"/>
      <c r="J677" s="353"/>
      <c r="K677" s="353"/>
      <c r="L677" s="353"/>
      <c r="M677" s="353"/>
      <c r="N677" s="353"/>
    </row>
    <row r="678" spans="3:14" ht="13.8" hidden="1" x14ac:dyDescent="0.25">
      <c r="C678" s="353"/>
      <c r="D678" s="79"/>
      <c r="E678" s="353"/>
      <c r="F678" s="353"/>
      <c r="H678" s="353"/>
      <c r="I678" s="353"/>
      <c r="J678" s="353"/>
      <c r="K678" s="353"/>
      <c r="L678" s="353"/>
      <c r="M678" s="353"/>
      <c r="N678" s="353"/>
    </row>
    <row r="679" spans="3:14" ht="13.8" hidden="1" x14ac:dyDescent="0.25">
      <c r="C679" s="353"/>
      <c r="D679" s="79"/>
      <c r="E679" s="353"/>
      <c r="F679" s="353"/>
      <c r="H679" s="353"/>
      <c r="I679" s="353"/>
      <c r="J679" s="353"/>
      <c r="K679" s="353"/>
      <c r="L679" s="353"/>
      <c r="M679" s="353"/>
      <c r="N679" s="353"/>
    </row>
    <row r="680" spans="3:14" ht="13.8" hidden="1" x14ac:dyDescent="0.25">
      <c r="C680" s="353"/>
      <c r="D680" s="79"/>
      <c r="E680" s="353"/>
      <c r="F680" s="353"/>
      <c r="H680" s="353"/>
      <c r="I680" s="353"/>
      <c r="J680" s="353"/>
      <c r="K680" s="353"/>
      <c r="L680" s="353"/>
      <c r="M680" s="353"/>
      <c r="N680" s="353"/>
    </row>
    <row r="681" spans="3:14" ht="13.8" hidden="1" x14ac:dyDescent="0.25">
      <c r="C681" s="353"/>
      <c r="D681" s="79"/>
      <c r="E681" s="353"/>
      <c r="F681" s="353"/>
      <c r="H681" s="353"/>
      <c r="I681" s="353"/>
      <c r="J681" s="353"/>
      <c r="K681" s="353"/>
      <c r="L681" s="353"/>
      <c r="M681" s="353"/>
      <c r="N681" s="353"/>
    </row>
    <row r="682" spans="3:14" ht="13.8" hidden="1" x14ac:dyDescent="0.25">
      <c r="C682" s="353"/>
      <c r="D682" s="79"/>
      <c r="E682" s="353"/>
      <c r="F682" s="353"/>
      <c r="H682" s="353"/>
      <c r="I682" s="353"/>
      <c r="J682" s="353"/>
      <c r="K682" s="353"/>
      <c r="L682" s="353"/>
      <c r="M682" s="353"/>
      <c r="N682" s="353"/>
    </row>
    <row r="683" spans="3:14" ht="13.8" hidden="1" x14ac:dyDescent="0.25">
      <c r="C683" s="353"/>
      <c r="D683" s="79"/>
      <c r="E683" s="353"/>
      <c r="F683" s="353"/>
      <c r="H683" s="353"/>
      <c r="I683" s="353"/>
      <c r="J683" s="353"/>
      <c r="K683" s="353"/>
      <c r="L683" s="353"/>
      <c r="M683" s="353"/>
      <c r="N683" s="353"/>
    </row>
    <row r="684" spans="3:14" ht="13.8" hidden="1" x14ac:dyDescent="0.25">
      <c r="C684" s="353"/>
      <c r="D684" s="79"/>
      <c r="E684" s="353"/>
      <c r="F684" s="353"/>
      <c r="H684" s="353"/>
      <c r="I684" s="353"/>
      <c r="J684" s="353"/>
      <c r="K684" s="353"/>
      <c r="L684" s="353"/>
      <c r="M684" s="353"/>
      <c r="N684" s="353"/>
    </row>
    <row r="685" spans="3:14" ht="13.8" hidden="1" x14ac:dyDescent="0.25">
      <c r="C685" s="353"/>
      <c r="D685" s="79"/>
      <c r="E685" s="353"/>
      <c r="F685" s="353"/>
      <c r="H685" s="353"/>
      <c r="I685" s="353"/>
      <c r="J685" s="353"/>
      <c r="K685" s="353"/>
      <c r="L685" s="353"/>
      <c r="M685" s="353"/>
      <c r="N685" s="353"/>
    </row>
    <row r="686" spans="3:14" ht="13.8" hidden="1" x14ac:dyDescent="0.25">
      <c r="C686" s="353"/>
      <c r="D686" s="79"/>
      <c r="E686" s="353"/>
      <c r="F686" s="353"/>
      <c r="H686" s="353"/>
      <c r="I686" s="353"/>
      <c r="J686" s="353"/>
      <c r="K686" s="353"/>
      <c r="L686" s="353"/>
      <c r="M686" s="353"/>
      <c r="N686" s="353"/>
    </row>
    <row r="687" spans="3:14" ht="13.8" hidden="1" x14ac:dyDescent="0.25">
      <c r="C687" s="353"/>
      <c r="D687" s="79"/>
      <c r="E687" s="353"/>
      <c r="F687" s="353"/>
      <c r="H687" s="353"/>
      <c r="I687" s="353"/>
      <c r="J687" s="353"/>
      <c r="K687" s="353"/>
      <c r="L687" s="353"/>
      <c r="M687" s="353"/>
      <c r="N687" s="353"/>
    </row>
    <row r="688" spans="3:14" ht="13.8" hidden="1" x14ac:dyDescent="0.25">
      <c r="C688" s="353"/>
      <c r="D688" s="79"/>
      <c r="E688" s="353"/>
      <c r="F688" s="353"/>
      <c r="H688" s="353"/>
      <c r="I688" s="353"/>
      <c r="J688" s="353"/>
      <c r="K688" s="353"/>
      <c r="L688" s="353"/>
      <c r="M688" s="353"/>
      <c r="N688" s="353"/>
    </row>
    <row r="689" spans="3:14" ht="13.8" hidden="1" x14ac:dyDescent="0.25">
      <c r="C689" s="353"/>
      <c r="D689" s="79"/>
      <c r="E689" s="353"/>
      <c r="F689" s="353"/>
      <c r="H689" s="353"/>
      <c r="I689" s="353"/>
      <c r="J689" s="353"/>
      <c r="K689" s="353"/>
      <c r="L689" s="353"/>
      <c r="M689" s="353"/>
      <c r="N689" s="353"/>
    </row>
    <row r="690" spans="3:14" ht="13.8" hidden="1" x14ac:dyDescent="0.25">
      <c r="C690" s="353"/>
      <c r="D690" s="79"/>
      <c r="E690" s="353"/>
      <c r="F690" s="353"/>
      <c r="H690" s="353"/>
      <c r="I690" s="353"/>
      <c r="J690" s="353"/>
      <c r="K690" s="353"/>
      <c r="L690" s="353"/>
      <c r="M690" s="353"/>
      <c r="N690" s="353"/>
    </row>
    <row r="691" spans="3:14" ht="13.8" hidden="1" x14ac:dyDescent="0.25">
      <c r="C691" s="353"/>
      <c r="D691" s="79"/>
      <c r="E691" s="353"/>
      <c r="F691" s="353"/>
      <c r="H691" s="353"/>
      <c r="I691" s="353"/>
      <c r="J691" s="353"/>
      <c r="K691" s="353"/>
      <c r="L691" s="353"/>
      <c r="M691" s="353"/>
      <c r="N691" s="353"/>
    </row>
    <row r="692" spans="3:14" ht="13.8" hidden="1" x14ac:dyDescent="0.25">
      <c r="C692" s="353"/>
      <c r="D692" s="79"/>
      <c r="E692" s="353"/>
      <c r="F692" s="353"/>
      <c r="H692" s="353"/>
      <c r="I692" s="353"/>
      <c r="J692" s="353"/>
      <c r="K692" s="353"/>
      <c r="L692" s="353"/>
      <c r="M692" s="353"/>
      <c r="N692" s="353"/>
    </row>
    <row r="693" spans="3:14" ht="13.8" hidden="1" x14ac:dyDescent="0.25">
      <c r="C693" s="353"/>
      <c r="D693" s="79"/>
      <c r="E693" s="353"/>
      <c r="F693" s="353"/>
      <c r="H693" s="353"/>
      <c r="I693" s="353"/>
      <c r="J693" s="353"/>
      <c r="K693" s="353"/>
      <c r="L693" s="353"/>
      <c r="M693" s="353"/>
      <c r="N693" s="353"/>
    </row>
    <row r="694" spans="3:14" ht="13.8" hidden="1" x14ac:dyDescent="0.25">
      <c r="C694" s="353"/>
      <c r="D694" s="79"/>
      <c r="E694" s="353"/>
      <c r="F694" s="353"/>
      <c r="H694" s="353"/>
      <c r="I694" s="353"/>
      <c r="J694" s="353"/>
      <c r="K694" s="353"/>
      <c r="L694" s="353"/>
      <c r="M694" s="353"/>
      <c r="N694" s="353"/>
    </row>
    <row r="695" spans="3:14" ht="13.8" hidden="1" x14ac:dyDescent="0.25">
      <c r="C695" s="353"/>
      <c r="D695" s="79"/>
      <c r="E695" s="353"/>
      <c r="F695" s="353"/>
      <c r="H695" s="353"/>
      <c r="I695" s="353"/>
      <c r="J695" s="353"/>
      <c r="K695" s="353"/>
      <c r="L695" s="353"/>
      <c r="M695" s="353"/>
      <c r="N695" s="353"/>
    </row>
    <row r="696" spans="3:14" ht="13.8" hidden="1" x14ac:dyDescent="0.25">
      <c r="C696" s="353"/>
      <c r="D696" s="79"/>
      <c r="E696" s="353"/>
      <c r="F696" s="353"/>
      <c r="H696" s="353"/>
      <c r="I696" s="353"/>
      <c r="J696" s="353"/>
      <c r="K696" s="353"/>
      <c r="L696" s="353"/>
      <c r="M696" s="353"/>
      <c r="N696" s="353"/>
    </row>
    <row r="697" spans="3:14" ht="13.8" hidden="1" x14ac:dyDescent="0.25">
      <c r="C697" s="353"/>
      <c r="D697" s="79"/>
      <c r="E697" s="353"/>
      <c r="F697" s="353"/>
      <c r="H697" s="353"/>
      <c r="I697" s="353"/>
      <c r="J697" s="353"/>
      <c r="K697" s="353"/>
      <c r="L697" s="353"/>
      <c r="M697" s="353"/>
      <c r="N697" s="353"/>
    </row>
    <row r="698" spans="3:14" ht="13.8" hidden="1" x14ac:dyDescent="0.25">
      <c r="C698" s="353"/>
      <c r="D698" s="79"/>
      <c r="E698" s="353"/>
      <c r="F698" s="353"/>
      <c r="H698" s="353"/>
      <c r="I698" s="353"/>
      <c r="J698" s="353"/>
      <c r="K698" s="353"/>
      <c r="L698" s="353"/>
      <c r="M698" s="353"/>
      <c r="N698" s="353"/>
    </row>
    <row r="699" spans="3:14" ht="13.8" hidden="1" x14ac:dyDescent="0.25">
      <c r="C699" s="353"/>
      <c r="D699" s="79"/>
      <c r="E699" s="353"/>
      <c r="F699" s="353"/>
      <c r="H699" s="353"/>
      <c r="I699" s="353"/>
      <c r="J699" s="353"/>
      <c r="K699" s="353"/>
      <c r="L699" s="353"/>
      <c r="M699" s="353"/>
      <c r="N699" s="353"/>
    </row>
    <row r="700" spans="3:14" ht="13.8" hidden="1" x14ac:dyDescent="0.25">
      <c r="C700" s="353"/>
      <c r="D700" s="79"/>
      <c r="E700" s="353"/>
      <c r="F700" s="353"/>
      <c r="H700" s="353"/>
      <c r="I700" s="353"/>
      <c r="J700" s="353"/>
      <c r="K700" s="353"/>
      <c r="L700" s="353"/>
      <c r="M700" s="353"/>
      <c r="N700" s="353"/>
    </row>
    <row r="701" spans="3:14" ht="13.8" hidden="1" x14ac:dyDescent="0.25">
      <c r="C701" s="353"/>
      <c r="D701" s="79"/>
      <c r="E701" s="353"/>
      <c r="F701" s="353"/>
      <c r="H701" s="353"/>
      <c r="I701" s="353"/>
      <c r="J701" s="353"/>
      <c r="K701" s="353"/>
      <c r="L701" s="353"/>
      <c r="M701" s="353"/>
      <c r="N701" s="353"/>
    </row>
    <row r="702" spans="3:14" ht="13.8" hidden="1" x14ac:dyDescent="0.25">
      <c r="C702" s="353"/>
      <c r="D702" s="79"/>
      <c r="E702" s="353"/>
      <c r="F702" s="353"/>
      <c r="H702" s="353"/>
      <c r="I702" s="353"/>
      <c r="J702" s="353"/>
      <c r="K702" s="353"/>
      <c r="L702" s="353"/>
      <c r="M702" s="353"/>
      <c r="N702" s="353"/>
    </row>
    <row r="703" spans="3:14" ht="13.8" hidden="1" x14ac:dyDescent="0.25">
      <c r="C703" s="353"/>
      <c r="D703" s="79"/>
      <c r="E703" s="353"/>
      <c r="F703" s="353"/>
      <c r="H703" s="353"/>
      <c r="I703" s="353"/>
      <c r="J703" s="353"/>
      <c r="K703" s="353"/>
      <c r="L703" s="353"/>
      <c r="M703" s="353"/>
      <c r="N703" s="353"/>
    </row>
    <row r="704" spans="3:14" ht="13.8" hidden="1" x14ac:dyDescent="0.25">
      <c r="C704" s="353"/>
      <c r="D704" s="79"/>
      <c r="E704" s="353"/>
      <c r="F704" s="353"/>
      <c r="H704" s="353"/>
      <c r="I704" s="353"/>
      <c r="J704" s="353"/>
      <c r="K704" s="353"/>
      <c r="L704" s="353"/>
      <c r="M704" s="353"/>
      <c r="N704" s="353"/>
    </row>
    <row r="705" spans="3:14" ht="13.8" hidden="1" x14ac:dyDescent="0.25">
      <c r="C705" s="353"/>
      <c r="D705" s="79"/>
      <c r="E705" s="353"/>
      <c r="F705" s="353"/>
      <c r="H705" s="353"/>
      <c r="I705" s="353"/>
      <c r="J705" s="353"/>
      <c r="K705" s="353"/>
      <c r="L705" s="353"/>
      <c r="M705" s="353"/>
      <c r="N705" s="353"/>
    </row>
    <row r="706" spans="3:14" ht="13.8" hidden="1" x14ac:dyDescent="0.25">
      <c r="C706" s="353"/>
      <c r="D706" s="79"/>
      <c r="E706" s="353"/>
      <c r="F706" s="353"/>
      <c r="H706" s="353"/>
      <c r="I706" s="353"/>
      <c r="J706" s="353"/>
      <c r="K706" s="353"/>
      <c r="L706" s="353"/>
      <c r="M706" s="353"/>
      <c r="N706" s="353"/>
    </row>
    <row r="707" spans="3:14" ht="13.8" hidden="1" x14ac:dyDescent="0.25">
      <c r="C707" s="353"/>
      <c r="D707" s="79"/>
      <c r="E707" s="353"/>
      <c r="F707" s="353"/>
      <c r="H707" s="353"/>
      <c r="I707" s="353"/>
      <c r="J707" s="353"/>
      <c r="K707" s="353"/>
      <c r="L707" s="353"/>
      <c r="M707" s="353"/>
      <c r="N707" s="353"/>
    </row>
    <row r="708" spans="3:14" ht="13.8" hidden="1" x14ac:dyDescent="0.25">
      <c r="C708" s="353"/>
      <c r="D708" s="79"/>
      <c r="E708" s="353"/>
      <c r="F708" s="353"/>
      <c r="H708" s="353"/>
      <c r="I708" s="353"/>
      <c r="J708" s="353"/>
      <c r="K708" s="353"/>
      <c r="L708" s="353"/>
      <c r="M708" s="353"/>
      <c r="N708" s="353"/>
    </row>
    <row r="709" spans="3:14" ht="13.8" hidden="1" x14ac:dyDescent="0.25">
      <c r="C709" s="353"/>
      <c r="D709" s="79"/>
      <c r="E709" s="353"/>
      <c r="F709" s="353"/>
      <c r="H709" s="353"/>
      <c r="I709" s="353"/>
      <c r="J709" s="353"/>
      <c r="K709" s="353"/>
      <c r="L709" s="353"/>
      <c r="M709" s="353"/>
      <c r="N709" s="353"/>
    </row>
    <row r="710" spans="3:14" ht="13.8" hidden="1" x14ac:dyDescent="0.25">
      <c r="C710" s="353"/>
      <c r="D710" s="79"/>
      <c r="E710" s="353"/>
      <c r="F710" s="353"/>
      <c r="H710" s="353"/>
      <c r="I710" s="353"/>
      <c r="J710" s="353"/>
      <c r="K710" s="353"/>
      <c r="L710" s="353"/>
      <c r="M710" s="353"/>
      <c r="N710" s="353"/>
    </row>
    <row r="711" spans="3:14" ht="13.8" hidden="1" x14ac:dyDescent="0.25">
      <c r="C711" s="353"/>
      <c r="D711" s="79"/>
      <c r="E711" s="353"/>
      <c r="F711" s="353"/>
      <c r="H711" s="353"/>
      <c r="I711" s="353"/>
      <c r="J711" s="353"/>
      <c r="K711" s="353"/>
      <c r="L711" s="353"/>
      <c r="M711" s="353"/>
      <c r="N711" s="353"/>
    </row>
    <row r="712" spans="3:14" ht="13.8" hidden="1" x14ac:dyDescent="0.25">
      <c r="C712" s="353"/>
      <c r="D712" s="79"/>
      <c r="E712" s="353"/>
      <c r="F712" s="353"/>
      <c r="H712" s="353"/>
      <c r="I712" s="353"/>
      <c r="J712" s="353"/>
      <c r="K712" s="353"/>
      <c r="L712" s="353"/>
      <c r="M712" s="353"/>
      <c r="N712" s="353"/>
    </row>
    <row r="713" spans="3:14" ht="13.8" hidden="1" x14ac:dyDescent="0.25">
      <c r="C713" s="353"/>
      <c r="D713" s="79"/>
      <c r="E713" s="353"/>
      <c r="F713" s="353"/>
      <c r="H713" s="353"/>
      <c r="I713" s="353"/>
      <c r="J713" s="353"/>
      <c r="K713" s="353"/>
      <c r="L713" s="353"/>
      <c r="M713" s="353"/>
      <c r="N713" s="353"/>
    </row>
    <row r="714" spans="3:14" ht="13.8" hidden="1" x14ac:dyDescent="0.25">
      <c r="C714" s="353"/>
      <c r="D714" s="79"/>
      <c r="E714" s="353"/>
      <c r="F714" s="353"/>
      <c r="H714" s="353"/>
      <c r="I714" s="353"/>
      <c r="J714" s="353"/>
      <c r="K714" s="353"/>
      <c r="L714" s="353"/>
      <c r="M714" s="353"/>
      <c r="N714" s="353"/>
    </row>
    <row r="715" spans="3:14" ht="13.8" hidden="1" x14ac:dyDescent="0.25">
      <c r="C715" s="353"/>
      <c r="D715" s="79"/>
      <c r="E715" s="353"/>
      <c r="F715" s="353"/>
      <c r="H715" s="353"/>
      <c r="I715" s="353"/>
      <c r="J715" s="353"/>
      <c r="K715" s="353"/>
      <c r="L715" s="353"/>
      <c r="M715" s="353"/>
      <c r="N715" s="353"/>
    </row>
    <row r="716" spans="3:14" ht="13.8" hidden="1" x14ac:dyDescent="0.25">
      <c r="C716" s="353"/>
      <c r="D716" s="79"/>
      <c r="E716" s="353"/>
      <c r="F716" s="353"/>
      <c r="H716" s="353"/>
      <c r="I716" s="353"/>
      <c r="J716" s="353"/>
      <c r="K716" s="353"/>
      <c r="L716" s="353"/>
      <c r="M716" s="353"/>
      <c r="N716" s="353"/>
    </row>
    <row r="717" spans="3:14" ht="13.8" hidden="1" x14ac:dyDescent="0.25">
      <c r="C717" s="353"/>
      <c r="D717" s="79"/>
      <c r="E717" s="353"/>
      <c r="F717" s="353"/>
      <c r="H717" s="353"/>
      <c r="I717" s="353"/>
      <c r="J717" s="353"/>
      <c r="K717" s="353"/>
      <c r="L717" s="353"/>
      <c r="M717" s="353"/>
      <c r="N717" s="353"/>
    </row>
    <row r="718" spans="3:14" ht="13.8" hidden="1" x14ac:dyDescent="0.25">
      <c r="C718" s="353"/>
      <c r="D718" s="79"/>
      <c r="E718" s="353"/>
      <c r="F718" s="353"/>
      <c r="H718" s="353"/>
      <c r="I718" s="353"/>
      <c r="J718" s="353"/>
      <c r="K718" s="353"/>
      <c r="L718" s="353"/>
      <c r="M718" s="353"/>
      <c r="N718" s="353"/>
    </row>
    <row r="719" spans="3:14" ht="13.8" hidden="1" x14ac:dyDescent="0.25">
      <c r="C719" s="353"/>
      <c r="D719" s="79"/>
      <c r="E719" s="353"/>
      <c r="F719" s="353"/>
      <c r="H719" s="353"/>
      <c r="I719" s="353"/>
      <c r="J719" s="353"/>
      <c r="K719" s="353"/>
      <c r="L719" s="353"/>
      <c r="M719" s="353"/>
      <c r="N719" s="353"/>
    </row>
    <row r="720" spans="3:14" ht="13.8" hidden="1" x14ac:dyDescent="0.25">
      <c r="C720" s="353"/>
      <c r="D720" s="79"/>
      <c r="E720" s="353"/>
      <c r="F720" s="353"/>
      <c r="H720" s="353"/>
      <c r="I720" s="353"/>
      <c r="J720" s="353"/>
      <c r="K720" s="353"/>
      <c r="L720" s="353"/>
      <c r="M720" s="353"/>
      <c r="N720" s="353"/>
    </row>
    <row r="721" spans="3:14" ht="13.8" hidden="1" x14ac:dyDescent="0.25">
      <c r="C721" s="353"/>
      <c r="D721" s="79"/>
      <c r="E721" s="353"/>
      <c r="F721" s="353"/>
      <c r="H721" s="353"/>
      <c r="I721" s="353"/>
      <c r="J721" s="353"/>
      <c r="K721" s="353"/>
      <c r="L721" s="353"/>
      <c r="M721" s="353"/>
      <c r="N721" s="353"/>
    </row>
    <row r="722" spans="3:14" ht="13.8" hidden="1" x14ac:dyDescent="0.25">
      <c r="C722" s="353"/>
      <c r="D722" s="79"/>
      <c r="E722" s="353"/>
      <c r="F722" s="353"/>
      <c r="H722" s="353"/>
      <c r="I722" s="353"/>
      <c r="J722" s="353"/>
      <c r="K722" s="353"/>
      <c r="L722" s="353"/>
      <c r="M722" s="353"/>
      <c r="N722" s="353"/>
    </row>
    <row r="723" spans="3:14" ht="13.8" hidden="1" x14ac:dyDescent="0.25">
      <c r="C723" s="353"/>
      <c r="D723" s="79"/>
      <c r="E723" s="353"/>
      <c r="F723" s="353"/>
      <c r="H723" s="353"/>
      <c r="I723" s="353"/>
      <c r="J723" s="353"/>
      <c r="K723" s="353"/>
      <c r="L723" s="353"/>
      <c r="M723" s="353"/>
      <c r="N723" s="353"/>
    </row>
    <row r="724" spans="3:14" ht="13.8" hidden="1" x14ac:dyDescent="0.25">
      <c r="C724" s="353"/>
      <c r="D724" s="79"/>
      <c r="E724" s="353"/>
      <c r="F724" s="353"/>
      <c r="H724" s="353"/>
      <c r="I724" s="353"/>
      <c r="J724" s="353"/>
      <c r="K724" s="353"/>
      <c r="L724" s="353"/>
      <c r="M724" s="353"/>
      <c r="N724" s="353"/>
    </row>
    <row r="725" spans="3:14" ht="13.8" hidden="1" x14ac:dyDescent="0.25">
      <c r="C725" s="353"/>
      <c r="D725" s="79"/>
      <c r="E725" s="353"/>
      <c r="F725" s="353"/>
      <c r="H725" s="353"/>
      <c r="I725" s="353"/>
      <c r="J725" s="353"/>
      <c r="K725" s="353"/>
      <c r="L725" s="353"/>
      <c r="M725" s="353"/>
      <c r="N725" s="353"/>
    </row>
    <row r="726" spans="3:14" ht="13.8" hidden="1" x14ac:dyDescent="0.25">
      <c r="C726" s="353"/>
      <c r="D726" s="79"/>
      <c r="E726" s="353"/>
      <c r="F726" s="353"/>
      <c r="H726" s="353"/>
      <c r="I726" s="353"/>
      <c r="J726" s="353"/>
      <c r="K726" s="353"/>
      <c r="L726" s="353"/>
      <c r="M726" s="353"/>
      <c r="N726" s="353"/>
    </row>
    <row r="727" spans="3:14" ht="13.8" hidden="1" x14ac:dyDescent="0.25">
      <c r="C727" s="353"/>
      <c r="D727" s="79"/>
      <c r="E727" s="353"/>
      <c r="F727" s="353"/>
      <c r="H727" s="353"/>
      <c r="I727" s="353"/>
      <c r="J727" s="353"/>
      <c r="K727" s="353"/>
      <c r="L727" s="353"/>
      <c r="M727" s="353"/>
      <c r="N727" s="353"/>
    </row>
    <row r="728" spans="3:14" ht="13.8" hidden="1" x14ac:dyDescent="0.25">
      <c r="C728" s="353"/>
      <c r="D728" s="79"/>
      <c r="E728" s="353"/>
      <c r="F728" s="353"/>
      <c r="H728" s="353"/>
      <c r="I728" s="353"/>
      <c r="J728" s="353"/>
      <c r="K728" s="353"/>
      <c r="L728" s="353"/>
      <c r="M728" s="353"/>
      <c r="N728" s="353"/>
    </row>
    <row r="729" spans="3:14" ht="13.8" hidden="1" x14ac:dyDescent="0.25">
      <c r="C729" s="353"/>
      <c r="D729" s="79"/>
      <c r="E729" s="353"/>
      <c r="F729" s="353"/>
      <c r="H729" s="353"/>
      <c r="I729" s="353"/>
      <c r="J729" s="353"/>
      <c r="K729" s="353"/>
      <c r="L729" s="353"/>
      <c r="M729" s="353"/>
      <c r="N729" s="353"/>
    </row>
    <row r="730" spans="3:14" ht="13.8" hidden="1" x14ac:dyDescent="0.25">
      <c r="C730" s="353"/>
      <c r="D730" s="79"/>
      <c r="E730" s="353"/>
      <c r="F730" s="353"/>
      <c r="H730" s="353"/>
      <c r="I730" s="353"/>
      <c r="J730" s="353"/>
      <c r="K730" s="353"/>
      <c r="L730" s="353"/>
      <c r="M730" s="353"/>
      <c r="N730" s="353"/>
    </row>
    <row r="731" spans="3:14" ht="13.8" hidden="1" x14ac:dyDescent="0.25">
      <c r="C731" s="353"/>
      <c r="D731" s="79"/>
      <c r="E731" s="353"/>
      <c r="F731" s="353"/>
      <c r="H731" s="353"/>
      <c r="I731" s="353"/>
      <c r="J731" s="353"/>
      <c r="K731" s="353"/>
      <c r="L731" s="353"/>
      <c r="M731" s="353"/>
      <c r="N731" s="353"/>
    </row>
    <row r="732" spans="3:14" ht="13.8" hidden="1" x14ac:dyDescent="0.25">
      <c r="C732" s="353"/>
      <c r="D732" s="79"/>
      <c r="E732" s="353"/>
      <c r="F732" s="353"/>
      <c r="H732" s="353"/>
      <c r="I732" s="353"/>
      <c r="J732" s="353"/>
      <c r="K732" s="353"/>
      <c r="L732" s="353"/>
      <c r="M732" s="353"/>
      <c r="N732" s="353"/>
    </row>
    <row r="733" spans="3:14" ht="13.8" hidden="1" x14ac:dyDescent="0.25">
      <c r="C733" s="353"/>
      <c r="D733" s="79"/>
      <c r="E733" s="353"/>
      <c r="F733" s="353"/>
      <c r="H733" s="353"/>
      <c r="I733" s="353"/>
      <c r="J733" s="353"/>
      <c r="K733" s="353"/>
      <c r="L733" s="353"/>
      <c r="M733" s="353"/>
      <c r="N733" s="353"/>
    </row>
    <row r="734" spans="3:14" ht="13.8" hidden="1" x14ac:dyDescent="0.25">
      <c r="C734" s="353"/>
      <c r="D734" s="79"/>
      <c r="E734" s="353"/>
      <c r="F734" s="353"/>
      <c r="H734" s="353"/>
      <c r="I734" s="353"/>
      <c r="J734" s="353"/>
      <c r="K734" s="353"/>
      <c r="L734" s="353"/>
      <c r="M734" s="353"/>
      <c r="N734" s="353"/>
    </row>
    <row r="735" spans="3:14" ht="13.8" hidden="1" x14ac:dyDescent="0.25">
      <c r="C735" s="353"/>
      <c r="D735" s="79"/>
      <c r="E735" s="353"/>
      <c r="F735" s="353"/>
      <c r="H735" s="353"/>
      <c r="I735" s="353"/>
      <c r="J735" s="353"/>
      <c r="K735" s="353"/>
      <c r="L735" s="353"/>
      <c r="M735" s="353"/>
      <c r="N735" s="353"/>
    </row>
    <row r="736" spans="3:14" ht="13.8" hidden="1" x14ac:dyDescent="0.25">
      <c r="C736" s="353"/>
      <c r="D736" s="79"/>
      <c r="E736" s="353"/>
      <c r="F736" s="353"/>
      <c r="H736" s="353"/>
      <c r="I736" s="353"/>
      <c r="J736" s="353"/>
      <c r="K736" s="353"/>
      <c r="L736" s="353"/>
      <c r="M736" s="353"/>
      <c r="N736" s="353"/>
    </row>
    <row r="737" spans="3:14" ht="13.8" hidden="1" x14ac:dyDescent="0.25">
      <c r="C737" s="353"/>
      <c r="D737" s="79"/>
      <c r="E737" s="353"/>
      <c r="F737" s="353"/>
      <c r="H737" s="353"/>
      <c r="I737" s="353"/>
      <c r="J737" s="353"/>
      <c r="K737" s="353"/>
      <c r="L737" s="353"/>
      <c r="M737" s="353"/>
      <c r="N737" s="353"/>
    </row>
    <row r="738" spans="3:14" ht="13.8" hidden="1" x14ac:dyDescent="0.25">
      <c r="C738" s="353"/>
      <c r="D738" s="79"/>
      <c r="E738" s="353"/>
      <c r="F738" s="353"/>
      <c r="H738" s="353"/>
      <c r="I738" s="353"/>
      <c r="J738" s="353"/>
      <c r="K738" s="353"/>
      <c r="L738" s="353"/>
      <c r="M738" s="353"/>
      <c r="N738" s="353"/>
    </row>
    <row r="739" spans="3:14" ht="13.8" hidden="1" x14ac:dyDescent="0.25">
      <c r="C739" s="353"/>
      <c r="D739" s="79"/>
      <c r="E739" s="353"/>
      <c r="F739" s="353"/>
      <c r="H739" s="353"/>
      <c r="I739" s="353"/>
      <c r="J739" s="353"/>
      <c r="K739" s="353"/>
      <c r="L739" s="353"/>
      <c r="M739" s="353"/>
      <c r="N739" s="353"/>
    </row>
    <row r="740" spans="3:14" ht="13.8" hidden="1" x14ac:dyDescent="0.25">
      <c r="C740" s="353"/>
      <c r="D740" s="79"/>
      <c r="E740" s="353"/>
      <c r="F740" s="353"/>
      <c r="H740" s="353"/>
      <c r="I740" s="353"/>
      <c r="J740" s="353"/>
      <c r="K740" s="353"/>
      <c r="L740" s="353"/>
      <c r="M740" s="353"/>
      <c r="N740" s="353"/>
    </row>
    <row r="741" spans="3:14" ht="13.8" hidden="1" x14ac:dyDescent="0.25">
      <c r="C741" s="353"/>
      <c r="D741" s="79"/>
      <c r="E741" s="353"/>
      <c r="F741" s="353"/>
      <c r="H741" s="353"/>
      <c r="I741" s="353"/>
      <c r="J741" s="353"/>
      <c r="K741" s="353"/>
      <c r="L741" s="353"/>
      <c r="M741" s="353"/>
      <c r="N741" s="353"/>
    </row>
    <row r="742" spans="3:14" ht="13.8" hidden="1" x14ac:dyDescent="0.25">
      <c r="C742" s="353"/>
      <c r="D742" s="79"/>
      <c r="E742" s="353"/>
      <c r="F742" s="353"/>
      <c r="H742" s="353"/>
      <c r="I742" s="353"/>
      <c r="J742" s="353"/>
      <c r="K742" s="353"/>
      <c r="L742" s="353"/>
      <c r="M742" s="353"/>
      <c r="N742" s="353"/>
    </row>
    <row r="743" spans="3:14" ht="13.8" hidden="1" x14ac:dyDescent="0.25">
      <c r="C743" s="353"/>
      <c r="D743" s="79"/>
      <c r="E743" s="353"/>
      <c r="F743" s="353"/>
      <c r="H743" s="353"/>
      <c r="I743" s="353"/>
      <c r="J743" s="353"/>
      <c r="K743" s="353"/>
      <c r="L743" s="353"/>
      <c r="M743" s="353"/>
      <c r="N743" s="353"/>
    </row>
    <row r="744" spans="3:14" ht="13.8" hidden="1" x14ac:dyDescent="0.25">
      <c r="C744" s="353"/>
      <c r="D744" s="79"/>
      <c r="E744" s="353"/>
      <c r="F744" s="353"/>
      <c r="H744" s="353"/>
      <c r="I744" s="353"/>
      <c r="J744" s="353"/>
      <c r="K744" s="353"/>
      <c r="L744" s="353"/>
      <c r="M744" s="353"/>
      <c r="N744" s="353"/>
    </row>
    <row r="745" spans="3:14" ht="13.8" hidden="1" x14ac:dyDescent="0.25">
      <c r="C745" s="353"/>
      <c r="D745" s="79"/>
      <c r="E745" s="353"/>
      <c r="F745" s="353"/>
      <c r="H745" s="353"/>
      <c r="I745" s="353"/>
      <c r="J745" s="353"/>
      <c r="K745" s="353"/>
      <c r="L745" s="353"/>
      <c r="M745" s="353"/>
      <c r="N745" s="353"/>
    </row>
    <row r="746" spans="3:14" ht="13.8" hidden="1" x14ac:dyDescent="0.25">
      <c r="C746" s="353"/>
      <c r="D746" s="79"/>
      <c r="E746" s="353"/>
      <c r="F746" s="353"/>
      <c r="H746" s="353"/>
      <c r="I746" s="353"/>
      <c r="J746" s="353"/>
      <c r="K746" s="353"/>
      <c r="L746" s="353"/>
      <c r="M746" s="353"/>
      <c r="N746" s="353"/>
    </row>
    <row r="747" spans="3:14" ht="13.8" hidden="1" x14ac:dyDescent="0.25">
      <c r="C747" s="353"/>
      <c r="D747" s="79"/>
      <c r="E747" s="353"/>
      <c r="F747" s="353"/>
      <c r="H747" s="353"/>
      <c r="I747" s="353"/>
      <c r="J747" s="353"/>
      <c r="K747" s="353"/>
      <c r="L747" s="353"/>
      <c r="M747" s="353"/>
      <c r="N747" s="353"/>
    </row>
    <row r="748" spans="3:14" ht="13.8" hidden="1" x14ac:dyDescent="0.25">
      <c r="C748" s="353"/>
      <c r="D748" s="79"/>
      <c r="E748" s="353"/>
      <c r="F748" s="353"/>
      <c r="H748" s="353"/>
      <c r="I748" s="353"/>
      <c r="J748" s="353"/>
      <c r="K748" s="353"/>
      <c r="L748" s="353"/>
      <c r="M748" s="353"/>
      <c r="N748" s="353"/>
    </row>
    <row r="749" spans="3:14" ht="13.8" hidden="1" x14ac:dyDescent="0.25">
      <c r="C749" s="353"/>
      <c r="D749" s="79"/>
      <c r="E749" s="353"/>
      <c r="F749" s="353"/>
      <c r="H749" s="353"/>
      <c r="I749" s="353"/>
      <c r="J749" s="353"/>
      <c r="K749" s="353"/>
      <c r="L749" s="353"/>
      <c r="M749" s="353"/>
      <c r="N749" s="353"/>
    </row>
    <row r="750" spans="3:14" ht="13.8" hidden="1" x14ac:dyDescent="0.25">
      <c r="C750" s="353"/>
      <c r="D750" s="79"/>
      <c r="E750" s="353"/>
      <c r="F750" s="353"/>
      <c r="H750" s="353"/>
      <c r="I750" s="353"/>
      <c r="J750" s="353"/>
      <c r="K750" s="353"/>
      <c r="L750" s="353"/>
      <c r="M750" s="353"/>
      <c r="N750" s="353"/>
    </row>
    <row r="751" spans="3:14" ht="13.8" hidden="1" x14ac:dyDescent="0.25">
      <c r="C751" s="353"/>
      <c r="D751" s="79"/>
      <c r="E751" s="353"/>
      <c r="F751" s="353"/>
      <c r="H751" s="353"/>
      <c r="I751" s="353"/>
      <c r="J751" s="353"/>
      <c r="K751" s="353"/>
      <c r="L751" s="353"/>
      <c r="M751" s="353"/>
      <c r="N751" s="353"/>
    </row>
    <row r="752" spans="3:14" ht="13.8" hidden="1" x14ac:dyDescent="0.25">
      <c r="C752" s="353"/>
      <c r="D752" s="79"/>
      <c r="E752" s="353"/>
      <c r="F752" s="353"/>
      <c r="H752" s="353"/>
      <c r="I752" s="353"/>
      <c r="J752" s="353"/>
      <c r="K752" s="353"/>
      <c r="L752" s="353"/>
      <c r="M752" s="353"/>
      <c r="N752" s="353"/>
    </row>
    <row r="753" spans="3:14" ht="13.8" hidden="1" x14ac:dyDescent="0.25">
      <c r="C753" s="353"/>
      <c r="D753" s="79"/>
      <c r="E753" s="353"/>
      <c r="F753" s="353"/>
      <c r="H753" s="353"/>
      <c r="I753" s="353"/>
      <c r="J753" s="353"/>
      <c r="K753" s="353"/>
      <c r="L753" s="353"/>
      <c r="M753" s="353"/>
      <c r="N753" s="353"/>
    </row>
    <row r="754" spans="3:14" ht="13.8" hidden="1" x14ac:dyDescent="0.25">
      <c r="C754" s="353"/>
      <c r="D754" s="79"/>
      <c r="E754" s="353"/>
      <c r="F754" s="353"/>
      <c r="H754" s="353"/>
      <c r="I754" s="353"/>
      <c r="J754" s="353"/>
      <c r="K754" s="353"/>
      <c r="L754" s="353"/>
      <c r="M754" s="353"/>
      <c r="N754" s="353"/>
    </row>
    <row r="755" spans="3:14" ht="13.8" hidden="1" x14ac:dyDescent="0.25">
      <c r="C755" s="353"/>
      <c r="D755" s="79"/>
      <c r="E755" s="353"/>
      <c r="F755" s="353"/>
      <c r="H755" s="353"/>
      <c r="I755" s="353"/>
      <c r="J755" s="353"/>
      <c r="K755" s="353"/>
      <c r="L755" s="353"/>
      <c r="M755" s="353"/>
      <c r="N755" s="353"/>
    </row>
    <row r="756" spans="3:14" ht="13.8" hidden="1" x14ac:dyDescent="0.25">
      <c r="C756" s="353"/>
      <c r="D756" s="79"/>
      <c r="E756" s="353"/>
      <c r="F756" s="353"/>
      <c r="H756" s="353"/>
      <c r="I756" s="353"/>
      <c r="J756" s="353"/>
      <c r="K756" s="353"/>
      <c r="L756" s="353"/>
      <c r="M756" s="353"/>
      <c r="N756" s="353"/>
    </row>
    <row r="757" spans="3:14" ht="13.8" hidden="1" x14ac:dyDescent="0.25">
      <c r="C757" s="353"/>
      <c r="D757" s="79"/>
      <c r="E757" s="353"/>
      <c r="F757" s="353"/>
      <c r="H757" s="353"/>
      <c r="I757" s="353"/>
      <c r="J757" s="353"/>
      <c r="K757" s="353"/>
      <c r="L757" s="353"/>
      <c r="M757" s="353"/>
      <c r="N757" s="353"/>
    </row>
    <row r="758" spans="3:14" ht="13.8" hidden="1" x14ac:dyDescent="0.25">
      <c r="C758" s="353"/>
      <c r="D758" s="79"/>
      <c r="E758" s="353"/>
      <c r="F758" s="353"/>
      <c r="H758" s="353"/>
      <c r="I758" s="353"/>
      <c r="J758" s="353"/>
      <c r="K758" s="353"/>
      <c r="L758" s="353"/>
      <c r="M758" s="353"/>
      <c r="N758" s="353"/>
    </row>
    <row r="759" spans="3:14" ht="13.8" hidden="1" x14ac:dyDescent="0.25">
      <c r="C759" s="353"/>
      <c r="D759" s="79"/>
      <c r="E759" s="353"/>
      <c r="F759" s="353"/>
      <c r="H759" s="353"/>
      <c r="I759" s="353"/>
      <c r="J759" s="353"/>
      <c r="K759" s="353"/>
      <c r="L759" s="353"/>
      <c r="M759" s="353"/>
      <c r="N759" s="353"/>
    </row>
    <row r="760" spans="3:14" ht="13.8" hidden="1" x14ac:dyDescent="0.25">
      <c r="C760" s="353"/>
      <c r="D760" s="79"/>
      <c r="E760" s="353"/>
      <c r="F760" s="353"/>
      <c r="H760" s="353"/>
      <c r="I760" s="353"/>
      <c r="J760" s="353"/>
      <c r="K760" s="353"/>
      <c r="L760" s="353"/>
      <c r="M760" s="353"/>
      <c r="N760" s="353"/>
    </row>
    <row r="761" spans="3:14" ht="13.8" hidden="1" x14ac:dyDescent="0.25">
      <c r="C761" s="353"/>
      <c r="D761" s="79"/>
      <c r="E761" s="353"/>
      <c r="F761" s="353"/>
      <c r="H761" s="353"/>
      <c r="I761" s="353"/>
      <c r="J761" s="353"/>
      <c r="K761" s="353"/>
      <c r="L761" s="353"/>
      <c r="M761" s="353"/>
      <c r="N761" s="353"/>
    </row>
    <row r="762" spans="3:14" ht="13.8" hidden="1" x14ac:dyDescent="0.25">
      <c r="C762" s="353"/>
      <c r="D762" s="79"/>
      <c r="E762" s="353"/>
      <c r="F762" s="353"/>
      <c r="H762" s="353"/>
      <c r="I762" s="353"/>
      <c r="J762" s="353"/>
      <c r="K762" s="353"/>
      <c r="L762" s="353"/>
      <c r="M762" s="353"/>
      <c r="N762" s="353"/>
    </row>
    <row r="763" spans="3:14" ht="13.8" hidden="1" x14ac:dyDescent="0.25">
      <c r="C763" s="353"/>
      <c r="D763" s="79"/>
      <c r="E763" s="353"/>
      <c r="F763" s="353"/>
      <c r="H763" s="353"/>
      <c r="I763" s="353"/>
      <c r="J763" s="353"/>
      <c r="K763" s="353"/>
      <c r="L763" s="353"/>
      <c r="M763" s="353"/>
      <c r="N763" s="353"/>
    </row>
    <row r="764" spans="3:14" ht="13.8" hidden="1" x14ac:dyDescent="0.25">
      <c r="C764" s="353"/>
      <c r="D764" s="79"/>
      <c r="E764" s="353"/>
      <c r="F764" s="353"/>
      <c r="H764" s="353"/>
      <c r="I764" s="353"/>
      <c r="J764" s="353"/>
      <c r="K764" s="353"/>
      <c r="L764" s="353"/>
      <c r="M764" s="353"/>
      <c r="N764" s="353"/>
    </row>
    <row r="765" spans="3:14" ht="13.8" hidden="1" x14ac:dyDescent="0.25">
      <c r="C765" s="353"/>
      <c r="D765" s="79"/>
      <c r="E765" s="353"/>
      <c r="F765" s="353"/>
      <c r="H765" s="353"/>
      <c r="I765" s="353"/>
      <c r="J765" s="353"/>
      <c r="K765" s="353"/>
      <c r="L765" s="353"/>
      <c r="M765" s="353"/>
      <c r="N765" s="353"/>
    </row>
    <row r="766" spans="3:14" ht="13.8" hidden="1" x14ac:dyDescent="0.25">
      <c r="C766" s="353"/>
      <c r="D766" s="79"/>
      <c r="E766" s="353"/>
      <c r="F766" s="353"/>
      <c r="H766" s="353"/>
      <c r="I766" s="353"/>
      <c r="J766" s="353"/>
      <c r="K766" s="353"/>
      <c r="L766" s="353"/>
      <c r="M766" s="353"/>
      <c r="N766" s="353"/>
    </row>
    <row r="767" spans="3:14" ht="13.8" hidden="1" x14ac:dyDescent="0.25">
      <c r="C767" s="353"/>
      <c r="D767" s="79"/>
      <c r="E767" s="353"/>
      <c r="F767" s="353"/>
      <c r="H767" s="353"/>
      <c r="I767" s="353"/>
      <c r="J767" s="353"/>
      <c r="K767" s="353"/>
      <c r="L767" s="353"/>
      <c r="M767" s="353"/>
      <c r="N767" s="353"/>
    </row>
    <row r="768" spans="3:14" ht="13.8" hidden="1" x14ac:dyDescent="0.25">
      <c r="C768" s="353"/>
      <c r="D768" s="79"/>
      <c r="E768" s="353"/>
      <c r="F768" s="353"/>
      <c r="H768" s="353"/>
      <c r="I768" s="353"/>
      <c r="J768" s="353"/>
      <c r="K768" s="353"/>
      <c r="L768" s="353"/>
      <c r="M768" s="353"/>
      <c r="N768" s="353"/>
    </row>
    <row r="769" spans="3:14" ht="13.8" hidden="1" x14ac:dyDescent="0.25">
      <c r="C769" s="353"/>
      <c r="D769" s="79"/>
      <c r="E769" s="353"/>
      <c r="F769" s="353"/>
      <c r="H769" s="353"/>
      <c r="I769" s="353"/>
      <c r="J769" s="353"/>
      <c r="K769" s="353"/>
      <c r="L769" s="353"/>
      <c r="M769" s="353"/>
      <c r="N769" s="353"/>
    </row>
    <row r="770" spans="3:14" ht="13.8" hidden="1" x14ac:dyDescent="0.25">
      <c r="C770" s="353"/>
      <c r="D770" s="79"/>
      <c r="E770" s="353"/>
      <c r="F770" s="353"/>
      <c r="H770" s="353"/>
      <c r="I770" s="353"/>
      <c r="J770" s="353"/>
      <c r="K770" s="353"/>
      <c r="L770" s="353"/>
      <c r="M770" s="353"/>
      <c r="N770" s="353"/>
    </row>
    <row r="771" spans="3:14" ht="13.8" hidden="1" x14ac:dyDescent="0.25">
      <c r="C771" s="353"/>
      <c r="D771" s="79"/>
      <c r="E771" s="353"/>
      <c r="F771" s="353"/>
      <c r="H771" s="353"/>
      <c r="I771" s="353"/>
      <c r="J771" s="353"/>
      <c r="K771" s="353"/>
      <c r="L771" s="353"/>
      <c r="M771" s="353"/>
      <c r="N771" s="353"/>
    </row>
    <row r="772" spans="3:14" ht="13.8" hidden="1" x14ac:dyDescent="0.25">
      <c r="C772" s="353"/>
      <c r="D772" s="79"/>
      <c r="E772" s="353"/>
      <c r="F772" s="353"/>
      <c r="H772" s="353"/>
      <c r="I772" s="353"/>
      <c r="J772" s="353"/>
      <c r="K772" s="353"/>
      <c r="L772" s="353"/>
      <c r="M772" s="353"/>
      <c r="N772" s="353"/>
    </row>
    <row r="773" spans="3:14" ht="13.8" hidden="1" x14ac:dyDescent="0.25">
      <c r="C773" s="353"/>
      <c r="D773" s="79"/>
      <c r="E773" s="353"/>
      <c r="F773" s="353"/>
      <c r="H773" s="353"/>
      <c r="I773" s="353"/>
      <c r="J773" s="353"/>
      <c r="K773" s="353"/>
      <c r="L773" s="353"/>
      <c r="M773" s="353"/>
      <c r="N773" s="353"/>
    </row>
    <row r="774" spans="3:14" ht="13.8" hidden="1" x14ac:dyDescent="0.25">
      <c r="C774" s="353"/>
      <c r="D774" s="79"/>
      <c r="E774" s="353"/>
      <c r="F774" s="353"/>
      <c r="H774" s="353"/>
      <c r="I774" s="353"/>
      <c r="J774" s="353"/>
      <c r="K774" s="353"/>
      <c r="L774" s="353"/>
      <c r="M774" s="353"/>
      <c r="N774" s="353"/>
    </row>
    <row r="775" spans="3:14" ht="13.8" hidden="1" x14ac:dyDescent="0.25">
      <c r="C775" s="353"/>
      <c r="D775" s="79"/>
      <c r="E775" s="353"/>
      <c r="F775" s="353"/>
      <c r="H775" s="353"/>
      <c r="I775" s="353"/>
      <c r="J775" s="353"/>
      <c r="K775" s="353"/>
      <c r="L775" s="353"/>
      <c r="M775" s="353"/>
      <c r="N775" s="353"/>
    </row>
    <row r="776" spans="3:14" ht="13.8" hidden="1" x14ac:dyDescent="0.25">
      <c r="C776" s="353"/>
      <c r="D776" s="79"/>
      <c r="E776" s="353"/>
      <c r="F776" s="353"/>
      <c r="H776" s="353"/>
      <c r="I776" s="353"/>
      <c r="J776" s="353"/>
      <c r="K776" s="353"/>
      <c r="L776" s="353"/>
      <c r="M776" s="353"/>
      <c r="N776" s="353"/>
    </row>
    <row r="777" spans="3:14" ht="13.8" hidden="1" x14ac:dyDescent="0.25">
      <c r="C777" s="353"/>
      <c r="D777" s="79"/>
      <c r="E777" s="353"/>
      <c r="F777" s="353"/>
      <c r="H777" s="353"/>
      <c r="I777" s="353"/>
      <c r="J777" s="353"/>
      <c r="K777" s="353"/>
      <c r="L777" s="353"/>
      <c r="M777" s="353"/>
      <c r="N777" s="353"/>
    </row>
    <row r="778" spans="3:14" ht="13.8" hidden="1" x14ac:dyDescent="0.25">
      <c r="C778" s="353"/>
      <c r="D778" s="79"/>
      <c r="E778" s="353"/>
      <c r="F778" s="353"/>
      <c r="H778" s="353"/>
      <c r="I778" s="353"/>
      <c r="J778" s="353"/>
      <c r="K778" s="353"/>
      <c r="L778" s="353"/>
      <c r="M778" s="353"/>
      <c r="N778" s="353"/>
    </row>
    <row r="779" spans="3:14" ht="13.8" hidden="1" x14ac:dyDescent="0.25">
      <c r="C779" s="353"/>
      <c r="D779" s="79"/>
      <c r="E779" s="353"/>
      <c r="F779" s="353"/>
      <c r="H779" s="353"/>
      <c r="I779" s="353"/>
      <c r="J779" s="353"/>
      <c r="K779" s="353"/>
      <c r="L779" s="353"/>
      <c r="M779" s="353"/>
      <c r="N779" s="353"/>
    </row>
    <row r="780" spans="3:14" ht="13.8" hidden="1" x14ac:dyDescent="0.25">
      <c r="C780" s="353"/>
      <c r="D780" s="79"/>
      <c r="E780" s="353"/>
      <c r="F780" s="353"/>
      <c r="H780" s="353"/>
      <c r="I780" s="353"/>
      <c r="J780" s="353"/>
      <c r="K780" s="353"/>
      <c r="L780" s="353"/>
      <c r="M780" s="353"/>
      <c r="N780" s="353"/>
    </row>
    <row r="781" spans="3:14" ht="13.8" hidden="1" x14ac:dyDescent="0.25">
      <c r="C781" s="353"/>
      <c r="D781" s="79"/>
      <c r="E781" s="353"/>
      <c r="F781" s="353"/>
      <c r="H781" s="353"/>
      <c r="I781" s="353"/>
      <c r="J781" s="353"/>
      <c r="K781" s="353"/>
      <c r="L781" s="353"/>
      <c r="M781" s="353"/>
      <c r="N781" s="353"/>
    </row>
    <row r="782" spans="3:14" ht="13.8" hidden="1" x14ac:dyDescent="0.25">
      <c r="C782" s="353"/>
      <c r="D782" s="79"/>
      <c r="E782" s="353"/>
      <c r="F782" s="353"/>
      <c r="H782" s="353"/>
      <c r="I782" s="353"/>
      <c r="J782" s="353"/>
      <c r="K782" s="353"/>
      <c r="L782" s="353"/>
      <c r="M782" s="353"/>
      <c r="N782" s="353"/>
    </row>
    <row r="783" spans="3:14" ht="13.8" hidden="1" x14ac:dyDescent="0.25">
      <c r="C783" s="353"/>
      <c r="D783" s="79"/>
      <c r="E783" s="353"/>
      <c r="F783" s="353"/>
      <c r="H783" s="353"/>
      <c r="I783" s="353"/>
      <c r="J783" s="353"/>
      <c r="K783" s="353"/>
      <c r="L783" s="353"/>
      <c r="M783" s="353"/>
      <c r="N783" s="353"/>
    </row>
    <row r="784" spans="3:14" ht="13.8" hidden="1" x14ac:dyDescent="0.25">
      <c r="C784" s="353"/>
      <c r="D784" s="79"/>
      <c r="E784" s="353"/>
      <c r="F784" s="353"/>
      <c r="H784" s="353"/>
      <c r="I784" s="353"/>
      <c r="J784" s="353"/>
      <c r="K784" s="353"/>
      <c r="L784" s="353"/>
      <c r="M784" s="353"/>
      <c r="N784" s="353"/>
    </row>
    <row r="785" spans="3:14" ht="13.8" hidden="1" x14ac:dyDescent="0.25">
      <c r="C785" s="353"/>
      <c r="D785" s="79"/>
      <c r="E785" s="353"/>
      <c r="F785" s="353"/>
      <c r="H785" s="353"/>
      <c r="I785" s="353"/>
      <c r="J785" s="353"/>
      <c r="K785" s="353"/>
      <c r="L785" s="353"/>
      <c r="M785" s="353"/>
      <c r="N785" s="353"/>
    </row>
    <row r="786" spans="3:14" ht="13.8" hidden="1" x14ac:dyDescent="0.25">
      <c r="C786" s="353"/>
      <c r="D786" s="79"/>
      <c r="E786" s="353"/>
      <c r="F786" s="353"/>
      <c r="H786" s="353"/>
      <c r="I786" s="353"/>
      <c r="J786" s="353"/>
      <c r="K786" s="353"/>
      <c r="L786" s="353"/>
      <c r="M786" s="353"/>
      <c r="N786" s="353"/>
    </row>
    <row r="787" spans="3:14" ht="13.8" hidden="1" x14ac:dyDescent="0.25">
      <c r="C787" s="353"/>
      <c r="D787" s="79"/>
      <c r="E787" s="353"/>
      <c r="F787" s="353"/>
      <c r="H787" s="353"/>
      <c r="I787" s="353"/>
      <c r="J787" s="353"/>
      <c r="K787" s="353"/>
      <c r="L787" s="353"/>
      <c r="M787" s="353"/>
      <c r="N787" s="353"/>
    </row>
    <row r="788" spans="3:14" ht="13.8" hidden="1" x14ac:dyDescent="0.25">
      <c r="C788" s="353"/>
      <c r="D788" s="79"/>
      <c r="E788" s="353"/>
      <c r="F788" s="353"/>
      <c r="H788" s="353"/>
      <c r="I788" s="353"/>
      <c r="J788" s="353"/>
      <c r="K788" s="353"/>
      <c r="L788" s="353"/>
      <c r="M788" s="353"/>
      <c r="N788" s="353"/>
    </row>
    <row r="789" spans="3:14" ht="13.8" hidden="1" x14ac:dyDescent="0.25">
      <c r="C789" s="353"/>
      <c r="D789" s="79"/>
      <c r="E789" s="353"/>
      <c r="F789" s="353"/>
      <c r="H789" s="353"/>
      <c r="I789" s="353"/>
      <c r="J789" s="353"/>
      <c r="K789" s="353"/>
      <c r="L789" s="353"/>
      <c r="M789" s="353"/>
      <c r="N789" s="353"/>
    </row>
    <row r="790" spans="3:14" ht="13.8" hidden="1" x14ac:dyDescent="0.25">
      <c r="C790" s="353"/>
      <c r="D790" s="79"/>
      <c r="E790" s="353"/>
      <c r="F790" s="353"/>
      <c r="H790" s="353"/>
      <c r="I790" s="353"/>
      <c r="J790" s="353"/>
      <c r="K790" s="353"/>
      <c r="L790" s="353"/>
      <c r="M790" s="353"/>
      <c r="N790" s="353"/>
    </row>
    <row r="791" spans="3:14" ht="13.8" hidden="1" x14ac:dyDescent="0.25">
      <c r="C791" s="353"/>
      <c r="D791" s="79"/>
      <c r="E791" s="353"/>
      <c r="F791" s="353"/>
      <c r="H791" s="353"/>
      <c r="I791" s="353"/>
      <c r="J791" s="353"/>
      <c r="K791" s="353"/>
      <c r="L791" s="353"/>
      <c r="M791" s="353"/>
      <c r="N791" s="353"/>
    </row>
    <row r="792" spans="3:14" ht="13.8" hidden="1" x14ac:dyDescent="0.25">
      <c r="C792" s="353"/>
      <c r="D792" s="79"/>
      <c r="E792" s="353"/>
      <c r="F792" s="353"/>
      <c r="H792" s="353"/>
      <c r="I792" s="353"/>
      <c r="J792" s="353"/>
      <c r="K792" s="353"/>
      <c r="L792" s="353"/>
      <c r="M792" s="353"/>
      <c r="N792" s="353"/>
    </row>
    <row r="793" spans="3:14" ht="13.8" hidden="1" x14ac:dyDescent="0.25">
      <c r="C793" s="353"/>
      <c r="D793" s="79"/>
      <c r="E793" s="353"/>
      <c r="F793" s="353"/>
      <c r="H793" s="353"/>
      <c r="I793" s="353"/>
      <c r="J793" s="353"/>
      <c r="K793" s="353"/>
      <c r="L793" s="353"/>
      <c r="M793" s="353"/>
      <c r="N793" s="353"/>
    </row>
    <row r="794" spans="3:14" ht="13.8" hidden="1" x14ac:dyDescent="0.25">
      <c r="C794" s="353"/>
      <c r="D794" s="79"/>
      <c r="E794" s="353"/>
      <c r="F794" s="353"/>
      <c r="H794" s="353"/>
      <c r="I794" s="353"/>
      <c r="J794" s="353"/>
      <c r="K794" s="353"/>
      <c r="L794" s="353"/>
      <c r="M794" s="353"/>
      <c r="N794" s="353"/>
    </row>
    <row r="795" spans="3:14" ht="13.8" hidden="1" x14ac:dyDescent="0.25">
      <c r="C795" s="353"/>
      <c r="D795" s="79"/>
      <c r="E795" s="353"/>
      <c r="F795" s="353"/>
      <c r="H795" s="353"/>
      <c r="I795" s="353"/>
      <c r="J795" s="353"/>
      <c r="K795" s="353"/>
      <c r="L795" s="353"/>
      <c r="M795" s="353"/>
      <c r="N795" s="353"/>
    </row>
    <row r="796" spans="3:14" ht="13.8" hidden="1" x14ac:dyDescent="0.25">
      <c r="C796" s="353"/>
      <c r="D796" s="79"/>
      <c r="E796" s="353"/>
      <c r="F796" s="353"/>
      <c r="H796" s="353"/>
      <c r="I796" s="353"/>
      <c r="J796" s="353"/>
      <c r="K796" s="353"/>
      <c r="L796" s="353"/>
      <c r="M796" s="353"/>
      <c r="N796" s="353"/>
    </row>
    <row r="797" spans="3:14" ht="13.8" hidden="1" x14ac:dyDescent="0.25">
      <c r="C797" s="353"/>
      <c r="D797" s="79"/>
      <c r="E797" s="353"/>
      <c r="F797" s="353"/>
      <c r="H797" s="353"/>
      <c r="I797" s="353"/>
      <c r="J797" s="353"/>
      <c r="K797" s="353"/>
      <c r="L797" s="353"/>
      <c r="M797" s="353"/>
      <c r="N797" s="353"/>
    </row>
    <row r="798" spans="3:14" ht="13.8" hidden="1" x14ac:dyDescent="0.25">
      <c r="C798" s="353"/>
      <c r="D798" s="79"/>
      <c r="E798" s="353"/>
      <c r="F798" s="353"/>
      <c r="H798" s="353"/>
      <c r="I798" s="353"/>
      <c r="J798" s="353"/>
      <c r="K798" s="353"/>
      <c r="L798" s="353"/>
      <c r="M798" s="353"/>
      <c r="N798" s="353"/>
    </row>
    <row r="799" spans="3:14" ht="13.8" hidden="1" x14ac:dyDescent="0.25">
      <c r="C799" s="353"/>
      <c r="D799" s="79"/>
      <c r="E799" s="353"/>
      <c r="F799" s="353"/>
      <c r="H799" s="353"/>
      <c r="I799" s="353"/>
      <c r="J799" s="353"/>
      <c r="K799" s="353"/>
      <c r="L799" s="353"/>
      <c r="M799" s="353"/>
      <c r="N799" s="353"/>
    </row>
    <row r="800" spans="3:14" ht="13.8" hidden="1" x14ac:dyDescent="0.25">
      <c r="C800" s="353"/>
      <c r="D800" s="79"/>
      <c r="E800" s="353"/>
      <c r="F800" s="353"/>
      <c r="H800" s="353"/>
      <c r="I800" s="353"/>
      <c r="J800" s="353"/>
      <c r="K800" s="353"/>
      <c r="L800" s="353"/>
      <c r="M800" s="353"/>
      <c r="N800" s="353"/>
    </row>
    <row r="801" spans="3:14" ht="13.8" hidden="1" x14ac:dyDescent="0.25">
      <c r="C801" s="353"/>
      <c r="D801" s="79"/>
      <c r="E801" s="353"/>
      <c r="F801" s="353"/>
      <c r="H801" s="353"/>
      <c r="I801" s="353"/>
      <c r="J801" s="353"/>
      <c r="K801" s="353"/>
      <c r="L801" s="353"/>
      <c r="M801" s="353"/>
      <c r="N801" s="353"/>
    </row>
    <row r="802" spans="3:14" ht="13.8" hidden="1" x14ac:dyDescent="0.25">
      <c r="C802" s="353"/>
      <c r="D802" s="79"/>
      <c r="E802" s="353"/>
      <c r="F802" s="353"/>
      <c r="H802" s="353"/>
      <c r="I802" s="353"/>
      <c r="J802" s="353"/>
      <c r="K802" s="353"/>
      <c r="L802" s="353"/>
      <c r="M802" s="353"/>
      <c r="N802" s="353"/>
    </row>
    <row r="803" spans="3:14" ht="13.8" hidden="1" x14ac:dyDescent="0.25">
      <c r="C803" s="353"/>
      <c r="D803" s="79"/>
      <c r="E803" s="353"/>
      <c r="F803" s="353"/>
      <c r="H803" s="353"/>
      <c r="I803" s="353"/>
      <c r="J803" s="353"/>
      <c r="K803" s="353"/>
      <c r="L803" s="353"/>
      <c r="M803" s="353"/>
      <c r="N803" s="353"/>
    </row>
    <row r="804" spans="3:14" ht="13.8" hidden="1" x14ac:dyDescent="0.25">
      <c r="C804" s="353"/>
      <c r="D804" s="79"/>
      <c r="E804" s="353"/>
      <c r="F804" s="353"/>
      <c r="H804" s="353"/>
      <c r="I804" s="353"/>
      <c r="J804" s="353"/>
      <c r="K804" s="353"/>
      <c r="L804" s="353"/>
      <c r="M804" s="353"/>
      <c r="N804" s="353"/>
    </row>
    <row r="805" spans="3:14" ht="13.8" hidden="1" x14ac:dyDescent="0.25">
      <c r="C805" s="353"/>
      <c r="D805" s="79"/>
      <c r="E805" s="353"/>
      <c r="F805" s="353"/>
      <c r="H805" s="353"/>
      <c r="I805" s="353"/>
      <c r="J805" s="353"/>
      <c r="K805" s="353"/>
      <c r="L805" s="353"/>
      <c r="M805" s="353"/>
      <c r="N805" s="353"/>
    </row>
    <row r="806" spans="3:14" ht="13.8" hidden="1" x14ac:dyDescent="0.25">
      <c r="C806" s="353"/>
      <c r="D806" s="79"/>
      <c r="E806" s="353"/>
      <c r="F806" s="353"/>
      <c r="H806" s="353"/>
      <c r="I806" s="353"/>
      <c r="J806" s="353"/>
      <c r="K806" s="353"/>
      <c r="L806" s="353"/>
      <c r="M806" s="353"/>
      <c r="N806" s="353"/>
    </row>
    <row r="807" spans="3:14" ht="13.8" hidden="1" x14ac:dyDescent="0.25">
      <c r="C807" s="353"/>
      <c r="D807" s="79"/>
      <c r="E807" s="353"/>
      <c r="F807" s="353"/>
      <c r="H807" s="353"/>
      <c r="I807" s="353"/>
      <c r="J807" s="353"/>
      <c r="K807" s="353"/>
      <c r="L807" s="353"/>
      <c r="M807" s="353"/>
      <c r="N807" s="353"/>
    </row>
    <row r="808" spans="3:14" ht="13.8" hidden="1" x14ac:dyDescent="0.25">
      <c r="C808" s="353"/>
      <c r="D808" s="79"/>
      <c r="E808" s="353"/>
      <c r="F808" s="353"/>
      <c r="H808" s="353"/>
      <c r="I808" s="353"/>
      <c r="J808" s="353"/>
      <c r="K808" s="353"/>
      <c r="L808" s="353"/>
      <c r="M808" s="353"/>
      <c r="N808" s="353"/>
    </row>
    <row r="809" spans="3:14" ht="13.8" hidden="1" x14ac:dyDescent="0.25">
      <c r="C809" s="353"/>
      <c r="D809" s="79"/>
      <c r="E809" s="353"/>
      <c r="F809" s="353"/>
      <c r="H809" s="353"/>
      <c r="I809" s="353"/>
      <c r="J809" s="353"/>
      <c r="K809" s="353"/>
      <c r="L809" s="353"/>
      <c r="M809" s="353"/>
      <c r="N809" s="353"/>
    </row>
    <row r="810" spans="3:14" ht="13.8" hidden="1" x14ac:dyDescent="0.25">
      <c r="C810" s="353"/>
      <c r="D810" s="79"/>
      <c r="E810" s="353"/>
      <c r="F810" s="353"/>
      <c r="H810" s="353"/>
      <c r="I810" s="353"/>
      <c r="J810" s="353"/>
      <c r="K810" s="353"/>
      <c r="L810" s="353"/>
      <c r="M810" s="353"/>
      <c r="N810" s="353"/>
    </row>
    <row r="811" spans="3:14" ht="13.8" hidden="1" x14ac:dyDescent="0.25">
      <c r="C811" s="353"/>
      <c r="D811" s="79"/>
      <c r="E811" s="353"/>
      <c r="F811" s="353"/>
      <c r="H811" s="353"/>
      <c r="I811" s="353"/>
      <c r="J811" s="353"/>
      <c r="K811" s="353"/>
      <c r="L811" s="353"/>
      <c r="M811" s="353"/>
      <c r="N811" s="353"/>
    </row>
    <row r="812" spans="3:14" ht="13.8" hidden="1" x14ac:dyDescent="0.25">
      <c r="C812" s="353"/>
      <c r="D812" s="79"/>
      <c r="E812" s="353"/>
      <c r="F812" s="353"/>
      <c r="H812" s="353"/>
      <c r="I812" s="353"/>
      <c r="J812" s="353"/>
      <c r="K812" s="353"/>
      <c r="L812" s="353"/>
      <c r="M812" s="353"/>
      <c r="N812" s="353"/>
    </row>
    <row r="813" spans="3:14" ht="13.8" hidden="1" x14ac:dyDescent="0.25">
      <c r="C813" s="353"/>
      <c r="D813" s="79"/>
      <c r="E813" s="353"/>
      <c r="F813" s="353"/>
      <c r="H813" s="353"/>
      <c r="I813" s="353"/>
      <c r="J813" s="353"/>
      <c r="K813" s="353"/>
      <c r="L813" s="353"/>
      <c r="M813" s="353"/>
      <c r="N813" s="353"/>
    </row>
    <row r="814" spans="3:14" ht="13.8" hidden="1" x14ac:dyDescent="0.25">
      <c r="C814" s="353"/>
      <c r="D814" s="79"/>
      <c r="E814" s="353"/>
      <c r="F814" s="353"/>
      <c r="H814" s="353"/>
      <c r="I814" s="353"/>
      <c r="J814" s="353"/>
      <c r="K814" s="353"/>
      <c r="L814" s="353"/>
      <c r="M814" s="353"/>
      <c r="N814" s="353"/>
    </row>
    <row r="815" spans="3:14" ht="13.8" hidden="1" x14ac:dyDescent="0.25">
      <c r="C815" s="353"/>
      <c r="D815" s="79"/>
      <c r="E815" s="353"/>
      <c r="F815" s="353"/>
      <c r="H815" s="353"/>
      <c r="I815" s="353"/>
      <c r="J815" s="353"/>
      <c r="K815" s="353"/>
      <c r="L815" s="353"/>
      <c r="M815" s="353"/>
      <c r="N815" s="353"/>
    </row>
    <row r="816" spans="3:14" ht="13.8" hidden="1" x14ac:dyDescent="0.25">
      <c r="C816" s="353"/>
      <c r="D816" s="79"/>
      <c r="E816" s="353"/>
      <c r="F816" s="353"/>
      <c r="H816" s="353"/>
      <c r="I816" s="353"/>
      <c r="J816" s="353"/>
      <c r="K816" s="353"/>
      <c r="L816" s="353"/>
      <c r="M816" s="353"/>
      <c r="N816" s="353"/>
    </row>
    <row r="817" spans="3:14" ht="13.8" hidden="1" x14ac:dyDescent="0.25">
      <c r="C817" s="353"/>
      <c r="D817" s="79"/>
      <c r="E817" s="353"/>
      <c r="F817" s="353"/>
      <c r="H817" s="353"/>
      <c r="I817" s="353"/>
      <c r="J817" s="353"/>
      <c r="K817" s="353"/>
      <c r="L817" s="353"/>
      <c r="M817" s="353"/>
      <c r="N817" s="353"/>
    </row>
    <row r="818" spans="3:14" ht="13.8" hidden="1" x14ac:dyDescent="0.25">
      <c r="C818" s="353"/>
      <c r="D818" s="79"/>
      <c r="E818" s="353"/>
      <c r="F818" s="353"/>
      <c r="H818" s="353"/>
      <c r="I818" s="353"/>
      <c r="J818" s="353"/>
      <c r="K818" s="353"/>
      <c r="L818" s="353"/>
      <c r="M818" s="353"/>
      <c r="N818" s="353"/>
    </row>
    <row r="819" spans="3:14" ht="13.8" hidden="1" x14ac:dyDescent="0.25">
      <c r="C819" s="353"/>
      <c r="D819" s="79"/>
      <c r="E819" s="353"/>
      <c r="F819" s="353"/>
      <c r="H819" s="353"/>
      <c r="I819" s="353"/>
      <c r="J819" s="353"/>
      <c r="K819" s="353"/>
      <c r="L819" s="353"/>
      <c r="M819" s="353"/>
      <c r="N819" s="353"/>
    </row>
    <row r="820" spans="3:14" ht="13.8" hidden="1" x14ac:dyDescent="0.25">
      <c r="C820" s="353"/>
      <c r="D820" s="79"/>
      <c r="E820" s="353"/>
      <c r="F820" s="353"/>
      <c r="H820" s="353"/>
      <c r="I820" s="353"/>
      <c r="J820" s="353"/>
      <c r="K820" s="353"/>
      <c r="L820" s="353"/>
      <c r="M820" s="353"/>
      <c r="N820" s="353"/>
    </row>
    <row r="821" spans="3:14" ht="13.8" hidden="1" x14ac:dyDescent="0.25">
      <c r="C821" s="353"/>
      <c r="D821" s="79"/>
      <c r="E821" s="353"/>
      <c r="F821" s="353"/>
      <c r="H821" s="353"/>
      <c r="I821" s="353"/>
      <c r="J821" s="353"/>
      <c r="K821" s="353"/>
      <c r="L821" s="353"/>
      <c r="M821" s="353"/>
      <c r="N821" s="353"/>
    </row>
    <row r="822" spans="3:14" ht="13.8" hidden="1" x14ac:dyDescent="0.25">
      <c r="C822" s="353"/>
      <c r="D822" s="79"/>
      <c r="E822" s="353"/>
      <c r="F822" s="353"/>
      <c r="H822" s="353"/>
      <c r="I822" s="353"/>
      <c r="J822" s="353"/>
      <c r="K822" s="353"/>
      <c r="L822" s="353"/>
      <c r="M822" s="353"/>
      <c r="N822" s="353"/>
    </row>
    <row r="823" spans="3:14" ht="13.8" hidden="1" x14ac:dyDescent="0.25">
      <c r="C823" s="353"/>
      <c r="D823" s="79"/>
      <c r="E823" s="353"/>
      <c r="F823" s="353"/>
      <c r="H823" s="353"/>
      <c r="I823" s="353"/>
      <c r="J823" s="353"/>
      <c r="K823" s="353"/>
      <c r="L823" s="353"/>
      <c r="M823" s="353"/>
      <c r="N823" s="353"/>
    </row>
    <row r="824" spans="3:14" ht="13.8" hidden="1" x14ac:dyDescent="0.25">
      <c r="C824" s="353"/>
      <c r="D824" s="79"/>
      <c r="E824" s="353"/>
      <c r="F824" s="353"/>
      <c r="H824" s="353"/>
      <c r="I824" s="353"/>
      <c r="J824" s="353"/>
      <c r="K824" s="353"/>
      <c r="L824" s="353"/>
      <c r="M824" s="353"/>
      <c r="N824" s="353"/>
    </row>
    <row r="825" spans="3:14" ht="13.8" hidden="1" x14ac:dyDescent="0.25">
      <c r="C825" s="353"/>
      <c r="D825" s="79"/>
      <c r="E825" s="353"/>
      <c r="F825" s="353"/>
      <c r="H825" s="353"/>
      <c r="I825" s="353"/>
      <c r="J825" s="353"/>
      <c r="K825" s="353"/>
      <c r="L825" s="353"/>
      <c r="M825" s="353"/>
      <c r="N825" s="353"/>
    </row>
    <row r="826" spans="3:14" ht="13.8" hidden="1" x14ac:dyDescent="0.25">
      <c r="C826" s="353"/>
      <c r="D826" s="79"/>
      <c r="E826" s="353"/>
      <c r="F826" s="353"/>
      <c r="H826" s="353"/>
      <c r="I826" s="353"/>
      <c r="J826" s="353"/>
      <c r="K826" s="353"/>
      <c r="L826" s="353"/>
      <c r="M826" s="353"/>
      <c r="N826" s="353"/>
    </row>
    <row r="827" spans="3:14" ht="13.8" hidden="1" x14ac:dyDescent="0.25">
      <c r="C827" s="353"/>
      <c r="D827" s="79"/>
      <c r="E827" s="353"/>
      <c r="F827" s="353"/>
      <c r="H827" s="353"/>
      <c r="I827" s="353"/>
      <c r="J827" s="353"/>
      <c r="K827" s="353"/>
      <c r="L827" s="353"/>
      <c r="M827" s="353"/>
      <c r="N827" s="353"/>
    </row>
    <row r="828" spans="3:14" ht="13.8" hidden="1" x14ac:dyDescent="0.25">
      <c r="C828" s="353"/>
      <c r="D828" s="79"/>
      <c r="E828" s="353"/>
      <c r="F828" s="353"/>
      <c r="H828" s="353"/>
      <c r="I828" s="353"/>
      <c r="J828" s="353"/>
      <c r="K828" s="353"/>
      <c r="L828" s="353"/>
      <c r="M828" s="353"/>
      <c r="N828" s="353"/>
    </row>
    <row r="829" spans="3:14" ht="13.8" hidden="1" x14ac:dyDescent="0.25">
      <c r="C829" s="353"/>
      <c r="D829" s="79"/>
      <c r="E829" s="353"/>
      <c r="F829" s="353"/>
      <c r="H829" s="353"/>
      <c r="I829" s="353"/>
      <c r="J829" s="353"/>
      <c r="K829" s="353"/>
      <c r="L829" s="353"/>
      <c r="M829" s="353"/>
      <c r="N829" s="353"/>
    </row>
    <row r="830" spans="3:14" ht="13.8" hidden="1" x14ac:dyDescent="0.25">
      <c r="C830" s="353"/>
      <c r="D830" s="79"/>
      <c r="E830" s="353"/>
      <c r="F830" s="353"/>
      <c r="H830" s="353"/>
      <c r="I830" s="353"/>
      <c r="J830" s="353"/>
      <c r="K830" s="353"/>
      <c r="L830" s="353"/>
      <c r="M830" s="353"/>
      <c r="N830" s="353"/>
    </row>
    <row r="831" spans="3:14" ht="13.8" hidden="1" x14ac:dyDescent="0.25">
      <c r="C831" s="353"/>
      <c r="D831" s="79"/>
      <c r="E831" s="353"/>
      <c r="F831" s="353"/>
      <c r="H831" s="353"/>
      <c r="I831" s="353"/>
      <c r="J831" s="353"/>
      <c r="K831" s="353"/>
      <c r="L831" s="353"/>
      <c r="M831" s="353"/>
      <c r="N831" s="353"/>
    </row>
    <row r="832" spans="3:14" ht="13.8" hidden="1" x14ac:dyDescent="0.25">
      <c r="C832" s="353"/>
    </row>
    <row r="833" spans="3:3" ht="13.8" hidden="1" x14ac:dyDescent="0.25">
      <c r="C833" s="353"/>
    </row>
    <row r="834" spans="3:3" ht="13.8" hidden="1" x14ac:dyDescent="0.25">
      <c r="C834" s="353"/>
    </row>
    <row r="835" spans="3:3" ht="13.8" hidden="1" x14ac:dyDescent="0.25">
      <c r="C835" s="353"/>
    </row>
    <row r="836" spans="3:3" ht="13.8" hidden="1" x14ac:dyDescent="0.25">
      <c r="C836" s="353"/>
    </row>
    <row r="837" spans="3:3" ht="13.8" hidden="1" x14ac:dyDescent="0.25">
      <c r="C837" s="353"/>
    </row>
    <row r="838" spans="3:3" ht="13.8" hidden="1" x14ac:dyDescent="0.25">
      <c r="C838" s="353"/>
    </row>
    <row r="839" spans="3:3" ht="13.8" hidden="1" x14ac:dyDescent="0.25">
      <c r="C839" s="353"/>
    </row>
    <row r="840" spans="3:3" ht="13.8" hidden="1" x14ac:dyDescent="0.25">
      <c r="C840" s="353"/>
    </row>
    <row r="841" spans="3:3" ht="13.8" hidden="1" x14ac:dyDescent="0.25">
      <c r="C841" s="353"/>
    </row>
    <row r="842" spans="3:3" ht="13.8" hidden="1" x14ac:dyDescent="0.25">
      <c r="C842" s="353"/>
    </row>
    <row r="843" spans="3:3" ht="13.8" hidden="1" x14ac:dyDescent="0.25">
      <c r="C843" s="353"/>
    </row>
    <row r="844" spans="3:3" ht="13.8" hidden="1" x14ac:dyDescent="0.25">
      <c r="C844" s="353"/>
    </row>
    <row r="845" spans="3:3" ht="13.8" hidden="1" x14ac:dyDescent="0.25">
      <c r="C845" s="353"/>
    </row>
    <row r="846" spans="3:3" ht="13.8" hidden="1" x14ac:dyDescent="0.25">
      <c r="C846" s="353"/>
    </row>
    <row r="847" spans="3:3" ht="13.8" hidden="1" x14ac:dyDescent="0.25">
      <c r="C847" s="353"/>
    </row>
    <row r="848" spans="3:3" ht="13.8" hidden="1" x14ac:dyDescent="0.25">
      <c r="C848" s="353"/>
    </row>
    <row r="849" spans="3:3" ht="13.8" hidden="1" x14ac:dyDescent="0.25">
      <c r="C849" s="353"/>
    </row>
    <row r="850" spans="3:3" ht="13.8" hidden="1" x14ac:dyDescent="0.25">
      <c r="C850" s="353"/>
    </row>
    <row r="851" spans="3:3" ht="13.8" hidden="1" x14ac:dyDescent="0.25">
      <c r="C851" s="353"/>
    </row>
    <row r="852" spans="3:3" ht="13.8" hidden="1" x14ac:dyDescent="0.25">
      <c r="C852" s="353"/>
    </row>
    <row r="853" spans="3:3" ht="13.8" hidden="1" x14ac:dyDescent="0.25">
      <c r="C853" s="353"/>
    </row>
  </sheetData>
  <sheetProtection algorithmName="SHA-512" hashValue="qZZWxs3YH6WctMiuG2SoRPBuAZBRxuVmSiE7/BlotQ+HWHvoijovOeA+QfklxnyNpz1ulTmDiLvgbMJdoJ4pHw==" saltValue="yH2znnr+9G0Ft5+2oaj/rA==" spinCount="100000" sheet="1" objects="1" scenarios="1" insertRows="0" selectLockedCells="1"/>
  <mergeCells count="196">
    <mergeCell ref="H172:L172"/>
    <mergeCell ref="M172:N172"/>
    <mergeCell ref="B173:T173"/>
    <mergeCell ref="C175:I175"/>
    <mergeCell ref="U165:V165"/>
    <mergeCell ref="L166:N166"/>
    <mergeCell ref="O166:P166"/>
    <mergeCell ref="H170:N170"/>
    <mergeCell ref="O170:P170"/>
    <mergeCell ref="B170:E170"/>
    <mergeCell ref="F170:G170"/>
    <mergeCell ref="O169:P169"/>
    <mergeCell ref="H169:N169"/>
    <mergeCell ref="H171:N171"/>
    <mergeCell ref="O171:P171"/>
    <mergeCell ref="G162:H162"/>
    <mergeCell ref="I162:J162"/>
    <mergeCell ref="M162:O162"/>
    <mergeCell ref="R162:V162"/>
    <mergeCell ref="B171:E171"/>
    <mergeCell ref="F171:G171"/>
    <mergeCell ref="L164:N164"/>
    <mergeCell ref="O164:P164"/>
    <mergeCell ref="F164:H164"/>
    <mergeCell ref="I164:K164"/>
    <mergeCell ref="F166:G166"/>
    <mergeCell ref="B157:D157"/>
    <mergeCell ref="F157:H157"/>
    <mergeCell ref="I157:K157"/>
    <mergeCell ref="L157:O157"/>
    <mergeCell ref="D160:E160"/>
    <mergeCell ref="B155:D155"/>
    <mergeCell ref="F155:H155"/>
    <mergeCell ref="I155:K155"/>
    <mergeCell ref="L155:O155"/>
    <mergeCell ref="B156:D156"/>
    <mergeCell ref="F156:H156"/>
    <mergeCell ref="I156:K156"/>
    <mergeCell ref="L156:O156"/>
    <mergeCell ref="H160:K160"/>
    <mergeCell ref="B153:D153"/>
    <mergeCell ref="F153:H153"/>
    <mergeCell ref="I153:K153"/>
    <mergeCell ref="L153:O153"/>
    <mergeCell ref="B154:D154"/>
    <mergeCell ref="F154:H154"/>
    <mergeCell ref="I154:K154"/>
    <mergeCell ref="L154:O154"/>
    <mergeCell ref="B151:D151"/>
    <mergeCell ref="F151:H151"/>
    <mergeCell ref="I151:K151"/>
    <mergeCell ref="L151:O151"/>
    <mergeCell ref="I152:K152"/>
    <mergeCell ref="L152:O152"/>
    <mergeCell ref="E141:L141"/>
    <mergeCell ref="H142:K142"/>
    <mergeCell ref="M145:O145"/>
    <mergeCell ref="B147:P149"/>
    <mergeCell ref="B150:E150"/>
    <mergeCell ref="F150:K150"/>
    <mergeCell ref="L150:P150"/>
    <mergeCell ref="Y59:AG59"/>
    <mergeCell ref="Y60:AG60"/>
    <mergeCell ref="Y61:AG61"/>
    <mergeCell ref="Y62:AG62"/>
    <mergeCell ref="E103:L103"/>
    <mergeCell ref="E138:L138"/>
    <mergeCell ref="Q138:R138"/>
    <mergeCell ref="C139:M140"/>
    <mergeCell ref="Y53:AG53"/>
    <mergeCell ref="Y54:AG54"/>
    <mergeCell ref="Y55:AG55"/>
    <mergeCell ref="Y56:AG56"/>
    <mergeCell ref="Y57:AG57"/>
    <mergeCell ref="Y58:AG58"/>
    <mergeCell ref="Y49:AG49"/>
    <mergeCell ref="Y50:AG51"/>
    <mergeCell ref="B51:W51"/>
    <mergeCell ref="C52:O52"/>
    <mergeCell ref="R52:W52"/>
    <mergeCell ref="Y52:AG52"/>
    <mergeCell ref="B49:E49"/>
    <mergeCell ref="F49:G49"/>
    <mergeCell ref="H49:L49"/>
    <mergeCell ref="M49:N49"/>
    <mergeCell ref="Q49:T49"/>
    <mergeCell ref="U49:V49"/>
    <mergeCell ref="D44:E44"/>
    <mergeCell ref="Q44:R44"/>
    <mergeCell ref="S44:T44"/>
    <mergeCell ref="U44:V44"/>
    <mergeCell ref="Y44:AG44"/>
    <mergeCell ref="Y47:AG47"/>
    <mergeCell ref="B48:E48"/>
    <mergeCell ref="F48:G48"/>
    <mergeCell ref="H48:L48"/>
    <mergeCell ref="M48:N48"/>
    <mergeCell ref="O48:T48"/>
    <mergeCell ref="U48:V48"/>
    <mergeCell ref="Y48:AG48"/>
    <mergeCell ref="Q45:R45"/>
    <mergeCell ref="S45:T45"/>
    <mergeCell ref="U45:V45"/>
    <mergeCell ref="Y45:AG45"/>
    <mergeCell ref="F46:G46"/>
    <mergeCell ref="Q46:R46"/>
    <mergeCell ref="S46:V46"/>
    <mergeCell ref="Y46:AG46"/>
    <mergeCell ref="F47:G47"/>
    <mergeCell ref="U47:V47"/>
    <mergeCell ref="H40:K40"/>
    <mergeCell ref="L40:M40"/>
    <mergeCell ref="N40:P40"/>
    <mergeCell ref="T40:V40"/>
    <mergeCell ref="Y40:AG40"/>
    <mergeCell ref="B41:F41"/>
    <mergeCell ref="Q41:W42"/>
    <mergeCell ref="Y41:AG41"/>
    <mergeCell ref="B42:E43"/>
    <mergeCell ref="F42:F43"/>
    <mergeCell ref="Y42:AG42"/>
    <mergeCell ref="Q43:R43"/>
    <mergeCell ref="S43:T43"/>
    <mergeCell ref="U43:V43"/>
    <mergeCell ref="Y43:AG43"/>
    <mergeCell ref="H38:J38"/>
    <mergeCell ref="K38:L38"/>
    <mergeCell ref="U38:V38"/>
    <mergeCell ref="Y38:AG38"/>
    <mergeCell ref="H39:K39"/>
    <mergeCell ref="L39:M39"/>
    <mergeCell ref="N39:O39"/>
    <mergeCell ref="R39:V39"/>
    <mergeCell ref="Y39:AG39"/>
    <mergeCell ref="Y31:AG31"/>
    <mergeCell ref="Y32:AG32"/>
    <mergeCell ref="Y33:AG33"/>
    <mergeCell ref="Y34:AG34"/>
    <mergeCell ref="Y35:AG35"/>
    <mergeCell ref="Y36:AG36"/>
    <mergeCell ref="Y37:AG37"/>
    <mergeCell ref="Y25:AG25"/>
    <mergeCell ref="Y26:AG26"/>
    <mergeCell ref="Y27:AG27"/>
    <mergeCell ref="Y28:AG28"/>
    <mergeCell ref="Y29:AG29"/>
    <mergeCell ref="Y30:AG30"/>
    <mergeCell ref="Y19:AG19"/>
    <mergeCell ref="Y20:AG20"/>
    <mergeCell ref="Y21:AG21"/>
    <mergeCell ref="Y22:AG22"/>
    <mergeCell ref="Y23:AG23"/>
    <mergeCell ref="Y24:AG24"/>
    <mergeCell ref="H17:K17"/>
    <mergeCell ref="L17:M17"/>
    <mergeCell ref="U17:V17"/>
    <mergeCell ref="Y17:AG17"/>
    <mergeCell ref="B18:C18"/>
    <mergeCell ref="E18:F18"/>
    <mergeCell ref="H18:V18"/>
    <mergeCell ref="Y18:AG18"/>
    <mergeCell ref="Y11:AG11"/>
    <mergeCell ref="Y12:AG12"/>
    <mergeCell ref="Y13:AG13"/>
    <mergeCell ref="Y14:AG14"/>
    <mergeCell ref="Y15:AG15"/>
    <mergeCell ref="Y16:AG16"/>
    <mergeCell ref="Y5:AG5"/>
    <mergeCell ref="Y6:AG6"/>
    <mergeCell ref="Y7:AG7"/>
    <mergeCell ref="Y8:AG8"/>
    <mergeCell ref="Y9:AG9"/>
    <mergeCell ref="Y10:AG10"/>
    <mergeCell ref="Y2:Z2"/>
    <mergeCell ref="AA2:AB2"/>
    <mergeCell ref="B3:C3"/>
    <mergeCell ref="E3:F3"/>
    <mergeCell ref="H3:L3"/>
    <mergeCell ref="M3:R3"/>
    <mergeCell ref="S3:V3"/>
    <mergeCell ref="W3:W4"/>
    <mergeCell ref="Y3:AG3"/>
    <mergeCell ref="Y4:AG4"/>
    <mergeCell ref="V1:W1"/>
    <mergeCell ref="H2:J2"/>
    <mergeCell ref="L2:M2"/>
    <mergeCell ref="N2:P2"/>
    <mergeCell ref="Q2:R2"/>
    <mergeCell ref="S2:U2"/>
    <mergeCell ref="V2:W2"/>
    <mergeCell ref="B1:F1"/>
    <mergeCell ref="I1:J1"/>
    <mergeCell ref="K1:L1"/>
    <mergeCell ref="M1:P1"/>
    <mergeCell ref="Q1:R1"/>
    <mergeCell ref="S1:U1"/>
  </mergeCells>
  <conditionalFormatting sqref="F42:F44 N2:P2 S2:U2 F46 O166:P167 O170:P170 U48:U49 W48:W49 J167:K167 C163:D163">
    <cfRule type="cellIs" dxfId="137" priority="25" operator="lessThan">
      <formula>0</formula>
    </cfRule>
  </conditionalFormatting>
  <conditionalFormatting sqref="M48:N49">
    <cfRule type="cellIs" dxfId="136" priority="24" operator="lessThan">
      <formula>0</formula>
    </cfRule>
  </conditionalFormatting>
  <conditionalFormatting sqref="Q5:Q16 V5:V16">
    <cfRule type="cellIs" dxfId="135" priority="23" operator="lessThan">
      <formula>0</formula>
    </cfRule>
  </conditionalFormatting>
  <conditionalFormatting sqref="F42:F44">
    <cfRule type="cellIs" dxfId="134" priority="20" operator="lessThan">
      <formula>0</formula>
    </cfRule>
    <cfRule type="cellIs" dxfId="133" priority="21" operator="lessThan">
      <formula>0</formula>
    </cfRule>
    <cfRule type="cellIs" dxfId="132" priority="22" operator="lessThan">
      <formula>0</formula>
    </cfRule>
  </conditionalFormatting>
  <conditionalFormatting sqref="F49:G49">
    <cfRule type="cellIs" dxfId="131" priority="18" operator="lessThan">
      <formula>0</formula>
    </cfRule>
  </conditionalFormatting>
  <conditionalFormatting sqref="F48:G48">
    <cfRule type="cellIs" dxfId="130" priority="16" operator="lessThan">
      <formula>0</formula>
    </cfRule>
  </conditionalFormatting>
  <conditionalFormatting sqref="O171">
    <cfRule type="cellIs" dxfId="129" priority="15" operator="lessThan">
      <formula>0</formula>
    </cfRule>
  </conditionalFormatting>
  <conditionalFormatting sqref="O166:P167 O170:P170 J167:K167 C163:D163">
    <cfRule type="cellIs" dxfId="128" priority="14" operator="lessThan">
      <formula>0</formula>
    </cfRule>
  </conditionalFormatting>
  <conditionalFormatting sqref="F171:G171 O164:P164">
    <cfRule type="cellIs" dxfId="127" priority="13" operator="lessThan">
      <formula>0</formula>
    </cfRule>
  </conditionalFormatting>
  <conditionalFormatting sqref="W48:W49">
    <cfRule type="cellIs" dxfId="126" priority="12" operator="lessThan">
      <formula>1</formula>
    </cfRule>
  </conditionalFormatting>
  <conditionalFormatting sqref="W49">
    <cfRule type="cellIs" dxfId="125" priority="5" operator="lessThan">
      <formula>1</formula>
    </cfRule>
    <cfRule type="cellIs" dxfId="124" priority="6" operator="lessThan">
      <formula>1</formula>
    </cfRule>
    <cfRule type="cellIs" dxfId="123" priority="7" operator="lessThan">
      <formula>1</formula>
    </cfRule>
    <cfRule type="cellIs" dxfId="122" priority="8" operator="lessThan">
      <formula>1</formula>
    </cfRule>
    <cfRule type="cellIs" dxfId="121" priority="9" operator="lessThan">
      <formula>1</formula>
    </cfRule>
    <cfRule type="cellIs" dxfId="120" priority="10" operator="lessThan">
      <formula>1</formula>
    </cfRule>
    <cfRule type="cellIs" dxfId="119" priority="11" operator="lessThan">
      <formula>1</formula>
    </cfRule>
  </conditionalFormatting>
  <conditionalFormatting sqref="O166:P166 O170:P170">
    <cfRule type="cellIs" dxfId="118" priority="4" operator="lessThan">
      <formula>0</formula>
    </cfRule>
  </conditionalFormatting>
  <conditionalFormatting sqref="W48">
    <cfRule type="cellIs" dxfId="117" priority="3" operator="lessThan">
      <formula>1</formula>
    </cfRule>
  </conditionalFormatting>
  <conditionalFormatting sqref="C163:D163">
    <cfRule type="cellIs" dxfId="116" priority="2" operator="lessThan">
      <formula>0</formula>
    </cfRule>
  </conditionalFormatting>
  <conditionalFormatting sqref="F47:G47 U47:V47">
    <cfRule type="cellIs" dxfId="115" priority="1" operator="equal">
      <formula>0</formula>
    </cfRule>
  </conditionalFormatting>
  <dataValidations count="1">
    <dataValidation type="list" allowBlank="1" showInputMessage="1" showErrorMessage="1" promptTitle="בחירת תאריך עברי/לועזי" prompt="מתוך התפריט הנפתחת בלחיצה על הכפתור בצד שמאל אפשר לבחור בין חודש לועזי או עברי" sqref="M1:P1">
      <formula1>"חודש  חשוון  תשפ""ג, חודש נובמבר [11]   2022"</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shapeId="31745" r:id="rId4">
          <objectPr defaultSize="0" autoPict="0" r:id="rId5">
            <anchor moveWithCells="1" sizeWithCells="1">
              <from>
                <xdr:col>15</xdr:col>
                <xdr:colOff>678180</xdr:colOff>
                <xdr:row>50</xdr:row>
                <xdr:rowOff>38100</xdr:rowOff>
              </from>
              <to>
                <xdr:col>16</xdr:col>
                <xdr:colOff>518160</xdr:colOff>
                <xdr:row>52</xdr:row>
                <xdr:rowOff>0</xdr:rowOff>
              </to>
            </anchor>
          </objectPr>
        </oleObject>
      </mc:Choice>
      <mc:Fallback>
        <oleObject shapeId="31745"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9" id="{8925697E-4060-411B-ACF0-4CF37AB9581D}">
            <x14:iconSet custom="1">
              <x14:cfvo type="percent">
                <xm:f>0</xm:f>
              </x14:cfvo>
              <x14:cfvo type="num">
                <xm:f>0</xm:f>
              </x14:cfvo>
              <x14:cfvo type="num">
                <xm:f>1</xm:f>
              </x14:cfvo>
              <x14:cfIcon iconSet="NoIcons" iconId="0"/>
              <x14:cfIcon iconSet="3Symbols" iconId="0"/>
              <x14:cfIcon iconSet="3Symbols" iconId="2"/>
            </x14:iconSet>
          </x14:cfRule>
          <xm:sqref>Q5:Q16 V5:V16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14</vt:i4>
      </vt:variant>
      <vt:variant>
        <vt:lpstr>טווחים בעלי שם</vt:lpstr>
      </vt:variant>
      <vt:variant>
        <vt:i4>41</vt:i4>
      </vt:variant>
    </vt:vector>
  </HeadingPairs>
  <TitlesOfParts>
    <vt:vector size="55" baseType="lpstr">
      <vt:lpstr>אייר - מאי.5</vt:lpstr>
      <vt:lpstr>סיון - יוני.6</vt:lpstr>
      <vt:lpstr>תמוז - יולי.7</vt:lpstr>
      <vt:lpstr>אב - אוגוסט.8</vt:lpstr>
      <vt:lpstr>אלול - ספטמבר.9</vt:lpstr>
      <vt:lpstr>הוראות והמחשה</vt:lpstr>
      <vt:lpstr>מדריך הלכתי</vt:lpstr>
      <vt:lpstr>תשרי - אוקטובר.10</vt:lpstr>
      <vt:lpstr>חשוון - נובמבר.11</vt:lpstr>
      <vt:lpstr>כסליו - דצמבר.12</vt:lpstr>
      <vt:lpstr>כסליו - דצמבר,12</vt:lpstr>
      <vt:lpstr>טיבת - ינואר.1</vt:lpstr>
      <vt:lpstr>שבט - פברואר.2</vt:lpstr>
      <vt:lpstr>אדר - מרץ.3</vt:lpstr>
      <vt:lpstr>הוספות</vt:lpstr>
      <vt:lpstr>הוצאות</vt:lpstr>
      <vt:lpstr>הוראות</vt:lpstr>
      <vt:lpstr>הכנסות</vt:lpstr>
      <vt:lpstr>הכנסות1</vt:lpstr>
      <vt:lpstr>המחשה_ותירגול</vt:lpstr>
      <vt:lpstr>הערות_ושאלות</vt:lpstr>
      <vt:lpstr>'אב - אוגוסט.8'!הקלות_לחומש</vt:lpstr>
      <vt:lpstr>'אדר - מרץ.3'!הקלות_לחומש</vt:lpstr>
      <vt:lpstr>'אייר - מאי.5'!הקלות_לחומש</vt:lpstr>
      <vt:lpstr>'אלול - ספטמבר.9'!הקלות_לחומש</vt:lpstr>
      <vt:lpstr>'חשוון - נובמבר.11'!הקלות_לחומש</vt:lpstr>
      <vt:lpstr>'טיבת - ינואר.1'!הקלות_לחומש</vt:lpstr>
      <vt:lpstr>'כסליו - דצמבר,12'!הקלות_לחומש</vt:lpstr>
      <vt:lpstr>'כסליו - דצמבר.12'!הקלות_לחומש</vt:lpstr>
      <vt:lpstr>'שבט - פברואר.2'!הקלות_לחומש</vt:lpstr>
      <vt:lpstr>'תמוז - יולי.7'!הקלות_לחומש</vt:lpstr>
      <vt:lpstr>'תשרי - אוקטובר.10'!הקלות_לחומש</vt:lpstr>
      <vt:lpstr>הקלות_לחומש</vt:lpstr>
      <vt:lpstr>'אב - אוגוסט.8'!חזרה_מהקלות_חומש</vt:lpstr>
      <vt:lpstr>'אדר - מרץ.3'!חזרה_מהקלות_חומש</vt:lpstr>
      <vt:lpstr>'אייר - מאי.5'!חזרה_מהקלות_חומש</vt:lpstr>
      <vt:lpstr>'אלול - ספטמבר.9'!חזרה_מהקלות_חומש</vt:lpstr>
      <vt:lpstr>'חשוון - נובמבר.11'!חזרה_מהקלות_חומש</vt:lpstr>
      <vt:lpstr>'טיבת - ינואר.1'!חזרה_מהקלות_חומש</vt:lpstr>
      <vt:lpstr>'כסליו - דצמבר,12'!חזרה_מהקלות_חומש</vt:lpstr>
      <vt:lpstr>'כסליו - דצמבר.12'!חזרה_מהקלות_חומש</vt:lpstr>
      <vt:lpstr>'שבט - פברואר.2'!חזרה_מהקלות_חומש</vt:lpstr>
      <vt:lpstr>'תמוז - יולי.7'!חזרה_מהקלות_חומש</vt:lpstr>
      <vt:lpstr>'תשרי - אוקטובר.10'!חזרה_מהקלות_חומש</vt:lpstr>
      <vt:lpstr>חזרה_מהקלות_חומש</vt:lpstr>
      <vt:lpstr>טבלת_המחשה</vt:lpstr>
      <vt:lpstr>כללי_הפרשת_חומש</vt:lpstr>
      <vt:lpstr>כללי_חומש</vt:lpstr>
      <vt:lpstr>כללים_ויסודות</vt:lpstr>
      <vt:lpstr>להזמין_ולהעיר</vt:lpstr>
      <vt:lpstr>לתרומות</vt:lpstr>
      <vt:lpstr>מבוא</vt:lpstr>
      <vt:lpstr>רישומים_והוספות</vt:lpstr>
      <vt:lpstr>תירגול_חומש</vt:lpstr>
      <vt:lpstr>תרומות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צבי</dc:creator>
  <cp:lastModifiedBy>מכון</cp:lastModifiedBy>
  <dcterms:created xsi:type="dcterms:W3CDTF">2022-02-18T11:10:33Z</dcterms:created>
  <dcterms:modified xsi:type="dcterms:W3CDTF">2022-06-22T15:56:34Z</dcterms:modified>
</cp:coreProperties>
</file>